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<sst xmlns="http://schemas.openxmlformats.org/spreadsheetml/2006/main" count="712" uniqueCount="380">
  <si>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</si>
  <si>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</si>
  <si>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</si>
  <si>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</si>
  <si>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</si>
  <si>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</si>
  <si>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</si>
  <si>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</si>
  <si>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</si>
  <si>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</si>
  <si>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</si>
  <si>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</si>
  <si>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</si>
  <si>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</si>
  <si>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</si>
  <si>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</si>
  <si>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</si>
  <si>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</si>
  <si>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</si>
  <si>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</si>
  <si>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</si>
  <si>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</si>
  <si>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</si>
  <si>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</si>
  <si>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</si>
  <si>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</si>
  <si>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</si>
  <si>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</si>
  <si>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</si>
  <si>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</si>
  <si>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</si>
  <si>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</si>
  <si>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</si>
  <si>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</si>
  <si>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</si>
  <si>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</si>
  <si>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</si>
  <si>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</si>
  <si>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</si>
  <si>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</si>
  <si>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</si>
  <si>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</si>
  <si>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</si>
  <si>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</si>
  <si>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</si>
  <si>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</si>
  <si>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</si>
  <si>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</si>
  <si>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</si>
  <si>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</si>
  <si>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</si>
  <si>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</si>
  <si>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</si>
  <si>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</si>
  <si>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</si>
  <si>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</si>
  <si>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</si>
  <si>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</si>
  <si>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</si>
  <si>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</si>
  <si>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</si>
  <si>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</si>
  <si>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</si>
  <si>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</si>
  <si>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</si>
  <si>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</si>
  <si>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</si>
  <si>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</si>
  <si>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</si>
  <si>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</si>
  <si>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</si>
  <si>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</si>
  <si>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</si>
  <si>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</si>
  <si>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</si>
  <si>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</si>
  <si>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</si>
  <si>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</si>
  <si>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</si>
  <si>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</si>
  <si>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</si>
  <si>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</si>
  <si>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</si>
  <si>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</si>
  <si>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</si>
  <si>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</si>
  <si>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</si>
  <si>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</si>
  <si>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</si>
  <si>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</si>
  <si>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</si>
  <si>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</si>
  <si>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</si>
  <si>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</si>
  <si>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</si>
  <si>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</si>
  <si>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</si>
  <si>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</si>
  <si>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</si>
  <si>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</si>
  <si>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</si>
  <si>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</si>
  <si>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</si>
  <si>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</si>
  <si>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00611705000000000180</t>
  </si>
  <si>
    <t>00611705050100000180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</si>
  <si>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</si>
  <si>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</si>
  <si>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</si>
  <si>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</si>
  <si>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</si>
  <si>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</si>
  <si>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</si>
  <si>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</si>
  <si>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</si>
  <si>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</si>
  <si>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</si>
  <si>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</si>
  <si>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</si>
  <si>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</si>
  <si>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</si>
  <si>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</si>
  <si>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</si>
  <si>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</si>
  <si>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</si>
  <si>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</si>
  <si>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</si>
  <si>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</si>
  <si>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</si>
  <si>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</si>
  <si>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</si>
  <si>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</si>
  <si>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</si>
  <si>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</si>
  <si>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</si>
  <si>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</si>
  <si>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</si>
  <si>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</si>
  <si>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</si>
  <si>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</si>
  <si>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</si>
  <si>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</si>
  <si>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</si>
  <si>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</si>
  <si>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</si>
  <si>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</si>
  <si>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</si>
  <si>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</si>
  <si>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</si>
  <si>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</si>
  <si>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</si>
  <si>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</si>
  <si>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</si>
  <si>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</si>
  <si>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</si>
  <si>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</si>
  <si>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</si>
  <si>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</si>
  <si>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</si>
  <si>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</si>
  <si>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</si>
  <si>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</si>
  <si>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</si>
  <si>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</si>
  <si>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</si>
  <si>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</si>
  <si>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</si>
  <si>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</si>
  <si>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</si>
  <si>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</si>
  <si>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</si>
  <si>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</si>
  <si>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</si>
  <si>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</si>
  <si>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</si>
  <si>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</si>
  <si>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</si>
  <si>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</si>
  <si>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</si>
  <si>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</si>
  <si>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</si>
  <si>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</si>
  <si>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</si>
  <si>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</si>
  <si>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</si>
  <si>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</si>
  <si>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</si>
  <si>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</si>
  <si>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</si>
  <si>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</si>
  <si>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18210900000000000000</t>
  </si>
  <si>
    <t>ЗАДОЛЖЕННОСТЬ И ПЕРЕРАСЧЕТЫ ПО ОТМЕНЕННЫМ ПЛАТЕЖАМ, СБОРАМ И ИНЫМ ОБЯЗАТЕЛЬНЫМ ПЛАТЕЖАМ</t>
  </si>
  <si>
    <t>00610804020014000110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</si>
  <si>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</si>
  <si>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</si>
  <si>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</si>
  <si>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</si>
  <si>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</si>
  <si>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</si>
  <si>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</si>
  <si>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</si>
  <si>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</si>
  <si>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</si>
  <si>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</si>
  <si>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</si>
  <si>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</si>
  <si>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</si>
  <si>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</si>
  <si>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</si>
  <si>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</si>
  <si>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</si>
  <si>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</si>
  <si>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</si>
  <si>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</si>
  <si>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</si>
  <si>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</si>
  <si>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</si>
  <si>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</si>
  <si>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</si>
  <si>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</si>
  <si>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</si>
  <si>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</si>
  <si>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</si>
  <si>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>00604093150120000000</t>
  </si>
  <si>
    <t>Ремонт автомобильных дорог общего пользования местного значения поселений</t>
  </si>
  <si>
    <t xml:space="preserve">  Итого расходов по 04123380000200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</si>
  <si>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</si>
  <si>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</si>
  <si>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</si>
  <si>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</si>
  <si>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</si>
  <si>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Предоставление субсидий муниципальным бюджетным, автономным учреждениям и иным некоммерческим организациям</t>
  </si>
  <si>
    <t>00608047951100200000</t>
  </si>
  <si>
    <t xml:space="preserve">  Итого расходов по 08047951100200</t>
  </si>
  <si>
    <t>00608047951100240300</t>
  </si>
  <si>
    <t>00608047951100240340</t>
  </si>
  <si>
    <t xml:space="preserve">  Итого расходов по 100149100100300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</si>
  <si>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</si>
  <si>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</si>
  <si>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</si>
  <si>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</si>
  <si>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</si>
  <si>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18210102030010000110</t>
  </si>
  <si>
    <t>Социальное обеспечение</t>
  </si>
  <si>
    <t xml:space="preserve">            Пособия по социальной помощи   населению</t>
  </si>
  <si>
    <t>00605036000500240000</t>
  </si>
  <si>
    <t>00605036000500000000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</si>
  <si>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</si>
  <si>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</si>
  <si>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содержание автодорог общего пользования местного значения за счет средств областного бюджета</t>
  </si>
  <si>
    <t>содержание автодорог общего пользования местного значения за счет средств местного бюджета</t>
  </si>
  <si>
    <t>на 01 января  2013 г.</t>
  </si>
  <si>
    <t>01.01.2013</t>
  </si>
  <si>
    <t xml:space="preserve">              Форма 0503117  с.2</t>
  </si>
  <si>
    <t>00696000000000000000</t>
  </si>
  <si>
    <t>00601000000000000000</t>
  </si>
  <si>
    <t>00601020020300000000</t>
  </si>
  <si>
    <t>00601020020300120200</t>
  </si>
  <si>
    <t>00601020020300120210</t>
  </si>
  <si>
    <t>00601020020300120211</t>
  </si>
  <si>
    <t>00601020020300120213</t>
  </si>
  <si>
    <t>00601065210631500000</t>
  </si>
  <si>
    <t>00601065210631540200</t>
  </si>
  <si>
    <t>00601065210631540250</t>
  </si>
  <si>
    <t>00601065210631540251</t>
  </si>
  <si>
    <t>00601040020400000000</t>
  </si>
  <si>
    <t>00601040020400120200</t>
  </si>
  <si>
    <t>00601040020400120210</t>
  </si>
  <si>
    <t>00601040020400120211</t>
  </si>
  <si>
    <t>00601040020400120213</t>
  </si>
  <si>
    <t>00601040020400240000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</si>
  <si>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</si>
  <si>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</si>
  <si>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</si>
  <si>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</si>
  <si>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</si>
  <si>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</si>
  <si>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00601040020400240310</t>
  </si>
  <si>
    <t>00601040020400851000</t>
  </si>
  <si>
    <t>00601040020400851290</t>
  </si>
  <si>
    <t>00601040020400852000</t>
  </si>
  <si>
    <t>00601040020400852290</t>
  </si>
  <si>
    <t>00602000000000000000</t>
  </si>
  <si>
    <t>00602030013601000000</t>
  </si>
  <si>
    <t>00602030013601120200</t>
  </si>
  <si>
    <t>00602030013601120210</t>
  </si>
  <si>
    <t>00602030013601120211(365)</t>
  </si>
  <si>
    <t>00602030013601120213(365)</t>
  </si>
  <si>
    <t>00602030013601240300</t>
  </si>
  <si>
    <t>00602030013601240340(365)</t>
  </si>
  <si>
    <t>00604000000000000000</t>
  </si>
  <si>
    <t>00604090000000000000</t>
  </si>
  <si>
    <t>00604093150110000000</t>
  </si>
  <si>
    <t>00604093150110240225</t>
  </si>
  <si>
    <t>00604093150111000000</t>
  </si>
  <si>
    <t>00604093150111240225</t>
  </si>
  <si>
    <t>00604093150120240225</t>
  </si>
  <si>
    <t>00604093150121240225</t>
  </si>
  <si>
    <t>00604123380000000000</t>
  </si>
  <si>
    <t>00604123380000200000</t>
  </si>
  <si>
    <t>00604123380000240220</t>
  </si>
  <si>
    <t>00604123380000240226</t>
  </si>
  <si>
    <t>00605000000000000000</t>
  </si>
  <si>
    <t>00605036000100200000</t>
  </si>
  <si>
    <t>00605036000100240200</t>
  </si>
  <si>
    <t>00605036000100240220</t>
  </si>
  <si>
    <t>00605036000100240223</t>
  </si>
  <si>
    <t>00605036000500240220</t>
  </si>
  <si>
    <t>00605036000500240225</t>
  </si>
  <si>
    <t>00605036000500240300</t>
  </si>
  <si>
    <t>00605036000500240310</t>
  </si>
  <si>
    <t>00605036000500240340</t>
  </si>
  <si>
    <t>00608000000000000000</t>
  </si>
  <si>
    <t>00608010000000000000</t>
  </si>
  <si>
    <t>00608014409900611241</t>
  </si>
  <si>
    <t>00608014409900611241(210)</t>
  </si>
  <si>
    <t>00608014409900611241(211)</t>
  </si>
  <si>
    <t>00608014409900611241(213)</t>
  </si>
  <si>
    <t>00608014409900611241(220)</t>
  </si>
  <si>
    <t>00608014409900611241(223)</t>
  </si>
  <si>
    <t>00608014409900611241(22506)</t>
  </si>
  <si>
    <t>00608014409900611241(226)</t>
  </si>
  <si>
    <t>00608014409900611241(29006)</t>
  </si>
  <si>
    <t>00608014409900611241(300)</t>
  </si>
  <si>
    <t>00608014409900611241(34006)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</si>
  <si>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</si>
  <si>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</si>
  <si>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</si>
  <si>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</si>
  <si>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</si>
  <si>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</si>
  <si>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00608014429900611241(29006)</t>
  </si>
  <si>
    <t>00608014429900611241(300)</t>
  </si>
  <si>
    <t>00608014429900611241(31006)</t>
  </si>
  <si>
    <t>00608014429900611241(34006)</t>
  </si>
  <si>
    <t>00608015310212300000</t>
  </si>
  <si>
    <t>00608015310212314200</t>
  </si>
  <si>
    <t>00608015310212314260</t>
  </si>
  <si>
    <t>00608015310212314262</t>
  </si>
  <si>
    <t>00610010000000000000</t>
  </si>
  <si>
    <t>00610014910100300000</t>
  </si>
  <si>
    <t>00610014910100312200</t>
  </si>
  <si>
    <t>00610014910100312263</t>
  </si>
  <si>
    <t>00679000000000000000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</si>
  <si>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</si>
  <si>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</si>
  <si>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</si>
  <si>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</si>
  <si>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</si>
  <si>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</si>
  <si>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00690000000000000000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</si>
  <si>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</si>
  <si>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</si>
  <si>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</si>
  <si>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</si>
  <si>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</si>
  <si>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</si>
  <si>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</si>
  <si>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</si>
  <si>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</si>
  <si>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</si>
  <si>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</si>
  <si>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</si>
  <si>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</si>
  <si>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</si>
  <si>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</si>
  <si>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</si>
  <si>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</si>
  <si>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</si>
  <si>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</si>
  <si>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Руководитель                          _________________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</si>
  <si>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</si>
  <si>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</si>
  <si>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</si>
  <si>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</si>
  <si>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</si>
  <si>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</si>
  <si>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</si>
  <si>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</si>
  <si>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"   09      "  января 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</si>
</sst>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6" fillId="0" borderId="19" xfId="0" applyNumberFormat="1" applyFont="1" applyBorder="1" applyAlignment="1">
      <alignment horizontal="center" shrinkToFit="1"/>
    </xf>
    <xf numFmtId="49" fontId="26" fillId="0" borderId="19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right" shrinkToFit="1"/>
    </xf>
    <xf numFmtId="0" fontId="26" fillId="0" borderId="19" xfId="0" applyNumberFormat="1" applyFont="1" applyBorder="1" applyAlignment="1">
      <alignment horizontal="left" wrapText="1" indent="2"/>
    </xf>
    <xf numFmtId="0" fontId="26" fillId="18" borderId="19" xfId="0" applyNumberFormat="1" applyFont="1" applyFill="1" applyBorder="1" applyAlignment="1">
      <alignment horizontal="left" wrapText="1" indent="2"/>
    </xf>
    <xf numFmtId="49" fontId="26" fillId="18" borderId="19" xfId="0" applyNumberFormat="1" applyFont="1" applyFill="1" applyBorder="1" applyAlignment="1">
      <alignment horizontal="center" shrinkToFit="1"/>
    </xf>
    <xf numFmtId="49" fontId="26" fillId="18" borderId="19" xfId="0" applyNumberFormat="1" applyFont="1" applyFill="1" applyBorder="1" applyAlignment="1">
      <alignment horizontal="center"/>
    </xf>
    <xf numFmtId="4" fontId="26" fillId="18" borderId="19" xfId="0" applyNumberFormat="1" applyFont="1" applyFill="1" applyBorder="1" applyAlignment="1">
      <alignment horizontal="right" shrinkToFit="1"/>
    </xf>
    <xf numFmtId="0" fontId="26" fillId="15" borderId="19" xfId="0" applyNumberFormat="1" applyFont="1" applyFill="1" applyBorder="1" applyAlignment="1">
      <alignment horizontal="left" wrapText="1" indent="2"/>
    </xf>
    <xf numFmtId="49" fontId="26" fillId="15" borderId="19" xfId="0" applyNumberFormat="1" applyFont="1" applyFill="1" applyBorder="1" applyAlignment="1">
      <alignment horizontal="center" shrinkToFit="1"/>
    </xf>
    <xf numFmtId="49" fontId="26" fillId="15" borderId="19" xfId="0" applyNumberFormat="1" applyFont="1" applyFill="1" applyBorder="1" applyAlignment="1">
      <alignment horizontal="center"/>
    </xf>
    <xf numFmtId="4" fontId="26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6" fillId="0" borderId="23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right" vertical="center" shrinkToFit="1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5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3"/>
  <sheetViews>
    <sheetView zoomScalePageLayoutView="0" workbookViewId="0" topLeftCell="A44">
      <selection activeCell="K18" sqref="K1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251</v>
      </c>
      <c r="C4" s="41"/>
      <c r="D4" s="41"/>
      <c r="E4" s="8" t="s">
        <v>16</v>
      </c>
      <c r="F4" s="12" t="s">
        <v>252</v>
      </c>
      <c r="G4" s="20"/>
      <c r="H4" s="21"/>
    </row>
    <row r="5" spans="1:8" s="19" customFormat="1" ht="13.5" customHeight="1">
      <c r="A5" s="6" t="s">
        <v>24</v>
      </c>
      <c r="B5" s="6"/>
      <c r="C5" s="6"/>
      <c r="D5" s="5"/>
      <c r="E5" s="24" t="s">
        <v>21</v>
      </c>
      <c r="F5" s="55" t="s">
        <v>139</v>
      </c>
      <c r="G5" s="20"/>
      <c r="H5" s="21"/>
    </row>
    <row r="6" spans="1:8" s="19" customFormat="1" ht="26.25" customHeight="1">
      <c r="A6" s="6" t="s">
        <v>25</v>
      </c>
      <c r="B6" s="123" t="s">
        <v>193</v>
      </c>
      <c r="C6" s="124"/>
      <c r="D6" s="124"/>
      <c r="E6" s="24" t="s">
        <v>26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241</v>
      </c>
      <c r="D7" s="5"/>
      <c r="E7" s="5" t="s">
        <v>27</v>
      </c>
      <c r="F7" s="54" t="s">
        <v>140</v>
      </c>
      <c r="G7" s="20"/>
      <c r="H7" s="21"/>
    </row>
    <row r="8" spans="1:8" s="19" customFormat="1" ht="13.5" customHeight="1">
      <c r="A8" s="41" t="s">
        <v>32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22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5" t="s">
        <v>11</v>
      </c>
      <c r="B10" s="125"/>
      <c r="C10" s="125"/>
      <c r="D10" s="125"/>
      <c r="E10" s="125"/>
      <c r="F10" s="125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6" t="s">
        <v>5</v>
      </c>
      <c r="B12" s="126" t="s">
        <v>23</v>
      </c>
      <c r="C12" s="43" t="s">
        <v>30</v>
      </c>
      <c r="D12" s="131" t="s">
        <v>13</v>
      </c>
      <c r="E12" s="131" t="s">
        <v>14</v>
      </c>
      <c r="F12" s="134" t="s">
        <v>12</v>
      </c>
      <c r="G12" s="61"/>
      <c r="H12" s="60"/>
    </row>
    <row r="13" spans="1:6" ht="9.75" customHeight="1">
      <c r="A13" s="127"/>
      <c r="B13" s="129"/>
      <c r="C13" s="43" t="s">
        <v>31</v>
      </c>
      <c r="D13" s="132"/>
      <c r="E13" s="132"/>
      <c r="F13" s="129"/>
    </row>
    <row r="14" spans="1:6" ht="9.75" customHeight="1">
      <c r="A14" s="128"/>
      <c r="B14" s="130"/>
      <c r="C14" s="43" t="s">
        <v>29</v>
      </c>
      <c r="D14" s="133"/>
      <c r="E14" s="133"/>
      <c r="F14" s="130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1" t="s">
        <v>33</v>
      </c>
      <c r="B16" s="65" t="s">
        <v>62</v>
      </c>
      <c r="C16" s="66" t="s">
        <v>98</v>
      </c>
      <c r="D16" s="67">
        <f>D17+D59</f>
        <v>3819330</v>
      </c>
      <c r="E16" s="67">
        <f>E17+E59</f>
        <v>3844834.69</v>
      </c>
      <c r="F16" s="67">
        <f>F17+F59</f>
        <v>-25504.69000000001</v>
      </c>
      <c r="G16" s="44"/>
      <c r="H16" s="44"/>
      <c r="I16" s="44"/>
      <c r="J16" s="44"/>
    </row>
    <row r="17" spans="1:10" s="49" customFormat="1" ht="24">
      <c r="A17" s="68" t="s">
        <v>63</v>
      </c>
      <c r="B17" s="65" t="s">
        <v>62</v>
      </c>
      <c r="C17" s="66" t="s">
        <v>99</v>
      </c>
      <c r="D17" s="67">
        <f>D18+D28+D44+D50+D54+D38+D24</f>
        <v>150300</v>
      </c>
      <c r="E17" s="67">
        <f>E18+E28+E44+E50+E54+E38+E24</f>
        <v>180504.69</v>
      </c>
      <c r="F17" s="67">
        <f>F18+F28+F44+F50+F54+F38+F24</f>
        <v>-30204.69000000001</v>
      </c>
      <c r="G17" s="48"/>
      <c r="H17" s="48"/>
      <c r="I17" s="48"/>
      <c r="J17" s="48"/>
    </row>
    <row r="18" spans="1:10" s="49" customFormat="1" ht="20.25" customHeight="1">
      <c r="A18" s="73" t="s">
        <v>64</v>
      </c>
      <c r="B18" s="74" t="s">
        <v>62</v>
      </c>
      <c r="C18" s="75" t="s">
        <v>173</v>
      </c>
      <c r="D18" s="76">
        <f>D19+D23</f>
        <v>130600</v>
      </c>
      <c r="E18" s="76">
        <f>E19+E23</f>
        <v>160302.73</v>
      </c>
      <c r="F18" s="76">
        <f>F19+F23</f>
        <v>-29702.730000000007</v>
      </c>
      <c r="G18" s="48"/>
      <c r="H18" s="48"/>
      <c r="I18" s="48"/>
      <c r="J18" s="48"/>
    </row>
    <row r="19" spans="1:10" s="49" customFormat="1" ht="13.5" customHeight="1">
      <c r="A19" s="68" t="s">
        <v>65</v>
      </c>
      <c r="B19" s="65" t="s">
        <v>62</v>
      </c>
      <c r="C19" s="66" t="s">
        <v>172</v>
      </c>
      <c r="D19" s="67">
        <f>D21</f>
        <v>130550</v>
      </c>
      <c r="E19" s="67">
        <f>E21</f>
        <v>160248.6</v>
      </c>
      <c r="F19" s="67">
        <f aca="true" t="shared" si="0" ref="F19:F73">D19-E19</f>
        <v>-29698.600000000006</v>
      </c>
      <c r="G19" s="48"/>
      <c r="H19" s="48"/>
      <c r="I19" s="48"/>
      <c r="J19" s="48"/>
    </row>
    <row r="20" spans="1:10" s="49" customFormat="1" ht="77.25" customHeight="1" hidden="1">
      <c r="A20" s="78" t="s">
        <v>201</v>
      </c>
      <c r="B20" s="65" t="s">
        <v>62</v>
      </c>
      <c r="C20" s="66" t="s">
        <v>202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10.25" customHeight="1">
      <c r="A21" s="84" t="s">
        <v>237</v>
      </c>
      <c r="B21" s="65" t="s">
        <v>62</v>
      </c>
      <c r="C21" s="66" t="s">
        <v>211</v>
      </c>
      <c r="D21" s="67">
        <v>130550</v>
      </c>
      <c r="E21" s="67">
        <v>160248.6</v>
      </c>
      <c r="F21" s="67">
        <f t="shared" si="0"/>
        <v>-29698.600000000006</v>
      </c>
      <c r="G21" s="48"/>
      <c r="H21" s="48"/>
      <c r="I21" s="48"/>
      <c r="J21" s="48"/>
    </row>
    <row r="22" spans="1:10" s="49" customFormat="1" ht="0.75" customHeight="1" hidden="1">
      <c r="A22" s="79" t="s">
        <v>237</v>
      </c>
      <c r="B22" s="65" t="s">
        <v>62</v>
      </c>
      <c r="C22" s="66" t="s">
        <v>211</v>
      </c>
      <c r="D22" s="67"/>
      <c r="E22" s="67"/>
      <c r="F22" s="67">
        <f t="shared" si="0"/>
        <v>0</v>
      </c>
      <c r="G22" s="48"/>
      <c r="H22" s="48"/>
      <c r="I22" s="48"/>
      <c r="J22" s="48"/>
    </row>
    <row r="23" spans="1:10" s="49" customFormat="1" ht="61.5" customHeight="1">
      <c r="A23" s="84" t="s">
        <v>247</v>
      </c>
      <c r="B23" s="65" t="s">
        <v>62</v>
      </c>
      <c r="C23" s="66" t="s">
        <v>242</v>
      </c>
      <c r="D23" s="67">
        <v>50</v>
      </c>
      <c r="E23" s="67">
        <v>54.13</v>
      </c>
      <c r="F23" s="67">
        <f t="shared" si="0"/>
        <v>-4.130000000000003</v>
      </c>
      <c r="G23" s="48"/>
      <c r="H23" s="48"/>
      <c r="I23" s="48"/>
      <c r="J23" s="48"/>
    </row>
    <row r="24" spans="1:10" s="49" customFormat="1" ht="20.25" customHeight="1" hidden="1">
      <c r="A24" s="69" t="s">
        <v>160</v>
      </c>
      <c r="B24" s="70" t="s">
        <v>62</v>
      </c>
      <c r="C24" s="71" t="s">
        <v>161</v>
      </c>
      <c r="D24" s="72">
        <f>D25</f>
        <v>0</v>
      </c>
      <c r="E24" s="72">
        <f>E25</f>
        <v>0</v>
      </c>
      <c r="F24" s="72">
        <f t="shared" si="0"/>
        <v>0</v>
      </c>
      <c r="G24" s="48"/>
      <c r="H24" s="48"/>
      <c r="I24" s="48"/>
      <c r="J24" s="48"/>
    </row>
    <row r="25" spans="1:10" s="49" customFormat="1" ht="26.25" customHeight="1" hidden="1">
      <c r="A25" s="68" t="s">
        <v>159</v>
      </c>
      <c r="B25" s="65" t="s">
        <v>62</v>
      </c>
      <c r="C25" s="66" t="s">
        <v>162</v>
      </c>
      <c r="D25" s="67">
        <v>0</v>
      </c>
      <c r="E25" s="67">
        <f>E26</f>
        <v>0</v>
      </c>
      <c r="F25" s="67">
        <f t="shared" si="0"/>
        <v>0</v>
      </c>
      <c r="G25" s="48"/>
      <c r="H25" s="48"/>
      <c r="I25" s="48"/>
      <c r="J25" s="48"/>
    </row>
    <row r="26" spans="1:10" s="49" customFormat="1" ht="26.25" customHeight="1" hidden="1">
      <c r="A26" s="68" t="s">
        <v>159</v>
      </c>
      <c r="B26" s="65" t="s">
        <v>62</v>
      </c>
      <c r="C26" s="66" t="s">
        <v>175</v>
      </c>
      <c r="D26" s="67">
        <v>0</v>
      </c>
      <c r="E26" s="67">
        <v>0</v>
      </c>
      <c r="F26" s="67">
        <f>D26-E26</f>
        <v>0</v>
      </c>
      <c r="G26" s="48"/>
      <c r="H26" s="48"/>
      <c r="I26" s="48"/>
      <c r="J26" s="48"/>
    </row>
    <row r="27" spans="1:10" s="49" customFormat="1" ht="39" customHeight="1" hidden="1">
      <c r="A27" s="80" t="s">
        <v>238</v>
      </c>
      <c r="B27" s="65" t="s">
        <v>62</v>
      </c>
      <c r="C27" s="66" t="s">
        <v>239</v>
      </c>
      <c r="D27" s="67">
        <v>0</v>
      </c>
      <c r="E27" s="67">
        <v>0</v>
      </c>
      <c r="F27" s="67">
        <f>D27-E27</f>
        <v>0</v>
      </c>
      <c r="G27" s="48"/>
      <c r="H27" s="48"/>
      <c r="I27" s="48"/>
      <c r="J27" s="48"/>
    </row>
    <row r="28" spans="1:10" s="49" customFormat="1" ht="12.75">
      <c r="A28" s="73" t="s">
        <v>66</v>
      </c>
      <c r="B28" s="74" t="s">
        <v>62</v>
      </c>
      <c r="C28" s="75" t="s">
        <v>171</v>
      </c>
      <c r="D28" s="76">
        <f>D31+D29</f>
        <v>300</v>
      </c>
      <c r="E28" s="76">
        <f>E31+E29</f>
        <v>341.64999999999975</v>
      </c>
      <c r="F28" s="76">
        <f>D28-E28</f>
        <v>-41.64999999999975</v>
      </c>
      <c r="G28" s="48"/>
      <c r="H28" s="48"/>
      <c r="I28" s="48"/>
      <c r="J28" s="48"/>
    </row>
    <row r="29" spans="1:10" s="49" customFormat="1" ht="24">
      <c r="A29" s="68" t="s">
        <v>67</v>
      </c>
      <c r="B29" s="65" t="s">
        <v>62</v>
      </c>
      <c r="C29" s="66" t="s">
        <v>170</v>
      </c>
      <c r="D29" s="67">
        <f>D30</f>
        <v>100</v>
      </c>
      <c r="E29" s="67">
        <f>E30</f>
        <v>135.41</v>
      </c>
      <c r="F29" s="67">
        <f t="shared" si="0"/>
        <v>-35.41</v>
      </c>
      <c r="G29" s="48"/>
      <c r="H29" s="48"/>
      <c r="I29" s="48"/>
      <c r="J29" s="48"/>
    </row>
    <row r="30" spans="1:10" s="49" customFormat="1" ht="63.75" customHeight="1">
      <c r="A30" s="68" t="s">
        <v>68</v>
      </c>
      <c r="B30" s="65" t="s">
        <v>62</v>
      </c>
      <c r="C30" s="66" t="s">
        <v>169</v>
      </c>
      <c r="D30" s="67">
        <v>100</v>
      </c>
      <c r="E30" s="67">
        <v>135.41</v>
      </c>
      <c r="F30" s="67">
        <f t="shared" si="0"/>
        <v>-35.41</v>
      </c>
      <c r="G30" s="48"/>
      <c r="H30" s="48"/>
      <c r="I30" s="48"/>
      <c r="J30" s="48"/>
    </row>
    <row r="31" spans="1:10" s="49" customFormat="1" ht="14.25" customHeight="1">
      <c r="A31" s="68" t="s">
        <v>69</v>
      </c>
      <c r="B31" s="65" t="s">
        <v>62</v>
      </c>
      <c r="C31" s="66" t="s">
        <v>168</v>
      </c>
      <c r="D31" s="67">
        <f>D34+D32</f>
        <v>200</v>
      </c>
      <c r="E31" s="67">
        <f>E32+E34+E42</f>
        <v>206.23999999999978</v>
      </c>
      <c r="F31" s="67">
        <f t="shared" si="0"/>
        <v>-6.239999999999782</v>
      </c>
      <c r="G31" s="48"/>
      <c r="H31" s="48"/>
      <c r="I31" s="48"/>
      <c r="J31" s="48"/>
    </row>
    <row r="32" spans="1:10" s="49" customFormat="1" ht="61.5" customHeight="1">
      <c r="A32" s="68" t="s">
        <v>70</v>
      </c>
      <c r="B32" s="65" t="s">
        <v>62</v>
      </c>
      <c r="C32" s="66" t="s">
        <v>167</v>
      </c>
      <c r="D32" s="67">
        <f>D33</f>
        <v>0</v>
      </c>
      <c r="E32" s="67">
        <f>E33</f>
        <v>-6406.93</v>
      </c>
      <c r="F32" s="67">
        <f t="shared" si="0"/>
        <v>6406.93</v>
      </c>
      <c r="G32" s="48"/>
      <c r="H32" s="48"/>
      <c r="I32" s="48"/>
      <c r="J32" s="48"/>
    </row>
    <row r="33" spans="1:10" s="49" customFormat="1" ht="98.25" customHeight="1">
      <c r="A33" s="68" t="s">
        <v>71</v>
      </c>
      <c r="B33" s="65" t="s">
        <v>62</v>
      </c>
      <c r="C33" s="66" t="s">
        <v>166</v>
      </c>
      <c r="D33" s="67">
        <v>0</v>
      </c>
      <c r="E33" s="67">
        <v>-6406.93</v>
      </c>
      <c r="F33" s="67">
        <f t="shared" si="0"/>
        <v>6406.93</v>
      </c>
      <c r="G33" s="48"/>
      <c r="H33" s="48"/>
      <c r="I33" s="48"/>
      <c r="J33" s="48"/>
    </row>
    <row r="34" spans="1:10" s="49" customFormat="1" ht="62.25" customHeight="1">
      <c r="A34" s="68" t="s">
        <v>72</v>
      </c>
      <c r="B34" s="65" t="s">
        <v>62</v>
      </c>
      <c r="C34" s="66" t="s">
        <v>165</v>
      </c>
      <c r="D34" s="67">
        <f>D35</f>
        <v>200</v>
      </c>
      <c r="E34" s="67">
        <f>E35</f>
        <v>6613.17</v>
      </c>
      <c r="F34" s="67">
        <f t="shared" si="0"/>
        <v>-6413.17</v>
      </c>
      <c r="G34" s="48"/>
      <c r="H34" s="48"/>
      <c r="I34" s="48"/>
      <c r="J34" s="48"/>
    </row>
    <row r="35" spans="1:10" s="49" customFormat="1" ht="98.25" customHeight="1">
      <c r="A35" s="68" t="s">
        <v>73</v>
      </c>
      <c r="B35" s="65" t="s">
        <v>62</v>
      </c>
      <c r="C35" s="66" t="s">
        <v>177</v>
      </c>
      <c r="D35" s="67">
        <v>200</v>
      </c>
      <c r="E35" s="67">
        <v>6613.17</v>
      </c>
      <c r="F35" s="67">
        <f t="shared" si="0"/>
        <v>-6413.17</v>
      </c>
      <c r="G35" s="48"/>
      <c r="H35" s="48"/>
      <c r="I35" s="48"/>
      <c r="J35" s="48"/>
    </row>
    <row r="36" ht="0.75" customHeight="1" hidden="1"/>
    <row r="37" ht="12.75" hidden="1"/>
    <row r="38" spans="1:10" s="49" customFormat="1" ht="12.75">
      <c r="A38" s="73" t="s">
        <v>146</v>
      </c>
      <c r="B38" s="74" t="s">
        <v>62</v>
      </c>
      <c r="C38" s="75" t="s">
        <v>147</v>
      </c>
      <c r="D38" s="76">
        <f>D39</f>
        <v>4500</v>
      </c>
      <c r="E38" s="76">
        <f>E39</f>
        <v>4700</v>
      </c>
      <c r="F38" s="76">
        <f aca="true" t="shared" si="1" ref="F38:F43">D38-E38</f>
        <v>-200</v>
      </c>
      <c r="G38" s="48"/>
      <c r="H38" s="48"/>
      <c r="I38" s="48"/>
      <c r="J38" s="48"/>
    </row>
    <row r="39" spans="1:10" s="49" customFormat="1" ht="72">
      <c r="A39" s="68" t="s">
        <v>148</v>
      </c>
      <c r="B39" s="65" t="s">
        <v>62</v>
      </c>
      <c r="C39" s="66" t="s">
        <v>149</v>
      </c>
      <c r="D39" s="67">
        <f>D40</f>
        <v>4500</v>
      </c>
      <c r="E39" s="67">
        <f>E40</f>
        <v>4700</v>
      </c>
      <c r="F39" s="76">
        <f t="shared" si="1"/>
        <v>-200</v>
      </c>
      <c r="G39" s="48"/>
      <c r="H39" s="48"/>
      <c r="I39" s="48"/>
      <c r="J39" s="48"/>
    </row>
    <row r="40" spans="1:10" s="49" customFormat="1" ht="102" customHeight="1">
      <c r="A40" s="68" t="s">
        <v>150</v>
      </c>
      <c r="B40" s="65" t="s">
        <v>62</v>
      </c>
      <c r="C40" s="66" t="s">
        <v>192</v>
      </c>
      <c r="D40" s="67">
        <v>4500</v>
      </c>
      <c r="E40" s="67">
        <v>4700</v>
      </c>
      <c r="F40" s="76">
        <f t="shared" si="1"/>
        <v>-200</v>
      </c>
      <c r="G40" s="48"/>
      <c r="H40" s="48"/>
      <c r="I40" s="48"/>
      <c r="J40" s="48"/>
    </row>
    <row r="41" spans="1:10" s="49" customFormat="1" ht="50.25" customHeight="1" hidden="1">
      <c r="A41" s="69" t="s">
        <v>191</v>
      </c>
      <c r="B41" s="70" t="s">
        <v>62</v>
      </c>
      <c r="C41" s="71" t="s">
        <v>190</v>
      </c>
      <c r="D41" s="72">
        <v>0</v>
      </c>
      <c r="E41" s="72">
        <v>0</v>
      </c>
      <c r="F41" s="72">
        <f t="shared" si="1"/>
        <v>0</v>
      </c>
      <c r="G41" s="48"/>
      <c r="H41" s="48"/>
      <c r="I41" s="48"/>
      <c r="J41" s="48"/>
    </row>
    <row r="42" spans="1:10" s="49" customFormat="1" ht="36" hidden="1">
      <c r="A42" s="73" t="s">
        <v>180</v>
      </c>
      <c r="B42" s="74" t="s">
        <v>62</v>
      </c>
      <c r="C42" s="75" t="s">
        <v>181</v>
      </c>
      <c r="D42" s="76">
        <v>0</v>
      </c>
      <c r="E42" s="76">
        <v>0</v>
      </c>
      <c r="F42" s="67">
        <f t="shared" si="1"/>
        <v>0</v>
      </c>
      <c r="G42" s="48"/>
      <c r="H42" s="48"/>
      <c r="I42" s="48"/>
      <c r="J42" s="48"/>
    </row>
    <row r="43" spans="1:10" s="49" customFormat="1" ht="48" hidden="1">
      <c r="A43" s="68" t="s">
        <v>179</v>
      </c>
      <c r="B43" s="65" t="s">
        <v>62</v>
      </c>
      <c r="C43" s="66" t="s">
        <v>178</v>
      </c>
      <c r="D43" s="67">
        <v>0</v>
      </c>
      <c r="E43" s="67">
        <v>0</v>
      </c>
      <c r="F43" s="67">
        <f t="shared" si="1"/>
        <v>0</v>
      </c>
      <c r="G43" s="48"/>
      <c r="H43" s="48"/>
      <c r="I43" s="48"/>
      <c r="J43" s="48"/>
    </row>
    <row r="44" spans="1:10" s="49" customFormat="1" ht="62.25" customHeight="1">
      <c r="A44" s="73" t="s">
        <v>74</v>
      </c>
      <c r="B44" s="74" t="s">
        <v>62</v>
      </c>
      <c r="C44" s="75" t="s">
        <v>164</v>
      </c>
      <c r="D44" s="76">
        <f>D45+D48</f>
        <v>5900</v>
      </c>
      <c r="E44" s="76">
        <f>E45+E48</f>
        <v>6160.31</v>
      </c>
      <c r="F44" s="76">
        <f>F45+F48</f>
        <v>-260.3100000000004</v>
      </c>
      <c r="G44" s="48"/>
      <c r="H44" s="48"/>
      <c r="I44" s="48"/>
      <c r="J44" s="48"/>
    </row>
    <row r="45" spans="1:10" s="49" customFormat="1" ht="125.25" customHeight="1">
      <c r="A45" s="68" t="s">
        <v>200</v>
      </c>
      <c r="B45" s="65" t="s">
        <v>62</v>
      </c>
      <c r="C45" s="66" t="s">
        <v>163</v>
      </c>
      <c r="D45" s="67">
        <f>D46</f>
        <v>5900</v>
      </c>
      <c r="E45" s="67">
        <f>E46</f>
        <v>6160.31</v>
      </c>
      <c r="F45" s="67">
        <f t="shared" si="0"/>
        <v>-260.3100000000004</v>
      </c>
      <c r="G45" s="48"/>
      <c r="H45" s="48"/>
      <c r="I45" s="48"/>
      <c r="J45" s="48"/>
    </row>
    <row r="46" spans="1:10" s="49" customFormat="1" ht="99" customHeight="1">
      <c r="A46" s="68" t="s">
        <v>75</v>
      </c>
      <c r="B46" s="65" t="s">
        <v>62</v>
      </c>
      <c r="C46" s="66" t="s">
        <v>195</v>
      </c>
      <c r="D46" s="67">
        <f>D47</f>
        <v>5900</v>
      </c>
      <c r="E46" s="67">
        <f>E47</f>
        <v>6160.31</v>
      </c>
      <c r="F46" s="67">
        <f t="shared" si="0"/>
        <v>-260.3100000000004</v>
      </c>
      <c r="G46" s="48"/>
      <c r="H46" s="48"/>
      <c r="I46" s="48"/>
      <c r="J46" s="48"/>
    </row>
    <row r="47" spans="1:10" s="49" customFormat="1" ht="118.5" customHeight="1">
      <c r="A47" s="68" t="s">
        <v>76</v>
      </c>
      <c r="B47" s="65" t="s">
        <v>62</v>
      </c>
      <c r="C47" s="66" t="s">
        <v>194</v>
      </c>
      <c r="D47" s="67">
        <v>5900</v>
      </c>
      <c r="E47" s="67">
        <v>6160.31</v>
      </c>
      <c r="F47" s="67">
        <f t="shared" si="0"/>
        <v>-260.3100000000004</v>
      </c>
      <c r="G47" s="48"/>
      <c r="H47" s="48"/>
      <c r="I47" s="48"/>
      <c r="J47" s="48"/>
    </row>
    <row r="48" spans="1:10" s="49" customFormat="1" ht="122.25" customHeight="1" hidden="1">
      <c r="A48" s="68" t="s">
        <v>198</v>
      </c>
      <c r="B48" s="65" t="s">
        <v>62</v>
      </c>
      <c r="C48" s="66" t="s">
        <v>196</v>
      </c>
      <c r="D48" s="67">
        <f>D49</f>
        <v>0</v>
      </c>
      <c r="E48" s="67">
        <f>E49</f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86.25" customHeight="1" hidden="1">
      <c r="A49" s="68" t="s">
        <v>199</v>
      </c>
      <c r="B49" s="65" t="s">
        <v>62</v>
      </c>
      <c r="C49" s="66" t="s">
        <v>121</v>
      </c>
      <c r="D49" s="67">
        <v>0</v>
      </c>
      <c r="E49" s="67">
        <v>0</v>
      </c>
      <c r="F49" s="67">
        <f t="shared" si="0"/>
        <v>0</v>
      </c>
      <c r="G49" s="48"/>
      <c r="H49" s="48"/>
      <c r="I49" s="48"/>
      <c r="J49" s="48"/>
    </row>
    <row r="50" spans="1:10" s="49" customFormat="1" ht="36" hidden="1">
      <c r="A50" s="69" t="s">
        <v>77</v>
      </c>
      <c r="B50" s="70" t="s">
        <v>62</v>
      </c>
      <c r="C50" s="71" t="s">
        <v>100</v>
      </c>
      <c r="D50" s="72">
        <f>D51</f>
        <v>0</v>
      </c>
      <c r="E50" s="72">
        <f>E51</f>
        <v>0</v>
      </c>
      <c r="F50" s="72">
        <f>F51</f>
        <v>0</v>
      </c>
      <c r="G50" s="48"/>
      <c r="H50" s="48"/>
      <c r="I50" s="48"/>
      <c r="J50" s="48"/>
    </row>
    <row r="51" spans="1:10" s="49" customFormat="1" ht="79.5" customHeight="1" hidden="1">
      <c r="A51" s="68" t="s">
        <v>197</v>
      </c>
      <c r="B51" s="65" t="s">
        <v>62</v>
      </c>
      <c r="C51" s="66" t="s">
        <v>101</v>
      </c>
      <c r="D51" s="67">
        <f>D52</f>
        <v>0</v>
      </c>
      <c r="E51" s="67">
        <f>E52</f>
        <v>0</v>
      </c>
      <c r="F51" s="67">
        <f t="shared" si="0"/>
        <v>0</v>
      </c>
      <c r="G51" s="48"/>
      <c r="H51" s="48"/>
      <c r="I51" s="48"/>
      <c r="J51" s="48"/>
    </row>
    <row r="52" spans="1:10" s="49" customFormat="1" ht="48" hidden="1">
      <c r="A52" s="68" t="s">
        <v>78</v>
      </c>
      <c r="B52" s="65" t="s">
        <v>62</v>
      </c>
      <c r="C52" s="66" t="s">
        <v>102</v>
      </c>
      <c r="D52" s="67">
        <f>D53</f>
        <v>0</v>
      </c>
      <c r="E52" s="67">
        <f>E53</f>
        <v>0</v>
      </c>
      <c r="F52" s="67">
        <f t="shared" si="0"/>
        <v>0</v>
      </c>
      <c r="G52" s="48"/>
      <c r="H52" s="48"/>
      <c r="I52" s="48"/>
      <c r="J52" s="48"/>
    </row>
    <row r="53" spans="1:10" s="49" customFormat="1" ht="66.75" customHeight="1" hidden="1">
      <c r="A53" s="68" t="s">
        <v>79</v>
      </c>
      <c r="B53" s="65" t="s">
        <v>62</v>
      </c>
      <c r="C53" s="66" t="s">
        <v>240</v>
      </c>
      <c r="D53" s="67">
        <v>0</v>
      </c>
      <c r="E53" s="67"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12" customHeight="1">
      <c r="A54" s="73" t="s">
        <v>80</v>
      </c>
      <c r="B54" s="74" t="s">
        <v>62</v>
      </c>
      <c r="C54" s="75" t="s">
        <v>103</v>
      </c>
      <c r="D54" s="76">
        <f>D57</f>
        <v>9000</v>
      </c>
      <c r="E54" s="76">
        <f>E55+E57</f>
        <v>9000</v>
      </c>
      <c r="F54" s="76">
        <f>D54-E54</f>
        <v>0</v>
      </c>
      <c r="G54" s="48"/>
      <c r="H54" s="48"/>
      <c r="I54" s="48"/>
      <c r="J54" s="48"/>
    </row>
    <row r="55" spans="1:10" s="49" customFormat="1" ht="21" customHeight="1" hidden="1">
      <c r="A55" s="73" t="s">
        <v>153</v>
      </c>
      <c r="B55" s="74" t="s">
        <v>62</v>
      </c>
      <c r="C55" s="75" t="s">
        <v>154</v>
      </c>
      <c r="D55" s="76">
        <v>0</v>
      </c>
      <c r="E55" s="76">
        <f>E56</f>
        <v>0</v>
      </c>
      <c r="F55" s="76">
        <f>D55-E55</f>
        <v>0</v>
      </c>
      <c r="G55" s="48"/>
      <c r="H55" s="48"/>
      <c r="I55" s="48"/>
      <c r="J55" s="48"/>
    </row>
    <row r="56" spans="1:10" s="49" customFormat="1" ht="22.5" customHeight="1" hidden="1">
      <c r="A56" s="73" t="s">
        <v>155</v>
      </c>
      <c r="B56" s="74" t="s">
        <v>62</v>
      </c>
      <c r="C56" s="75" t="s">
        <v>156</v>
      </c>
      <c r="D56" s="76">
        <v>0</v>
      </c>
      <c r="E56" s="76">
        <v>0</v>
      </c>
      <c r="F56" s="76">
        <f>D56-E56</f>
        <v>0</v>
      </c>
      <c r="G56" s="48"/>
      <c r="H56" s="48"/>
      <c r="I56" s="48"/>
      <c r="J56" s="48"/>
    </row>
    <row r="57" spans="1:10" s="49" customFormat="1" ht="12.75">
      <c r="A57" s="68" t="s">
        <v>81</v>
      </c>
      <c r="B57" s="65" t="s">
        <v>62</v>
      </c>
      <c r="C57" s="66" t="s">
        <v>104</v>
      </c>
      <c r="D57" s="67">
        <f>D58</f>
        <v>9000</v>
      </c>
      <c r="E57" s="67">
        <f>E58</f>
        <v>9000</v>
      </c>
      <c r="F57" s="67">
        <f>F58</f>
        <v>0</v>
      </c>
      <c r="G57" s="48"/>
      <c r="H57" s="48"/>
      <c r="I57" s="48"/>
      <c r="J57" s="48"/>
    </row>
    <row r="58" spans="1:10" s="49" customFormat="1" ht="24">
      <c r="A58" s="68" t="s">
        <v>82</v>
      </c>
      <c r="B58" s="65" t="s">
        <v>62</v>
      </c>
      <c r="C58" s="66" t="s">
        <v>105</v>
      </c>
      <c r="D58" s="67">
        <v>9000</v>
      </c>
      <c r="E58" s="67">
        <v>9000</v>
      </c>
      <c r="F58" s="67">
        <f t="shared" si="0"/>
        <v>0</v>
      </c>
      <c r="G58" s="48"/>
      <c r="H58" s="48"/>
      <c r="I58" s="48"/>
      <c r="J58" s="48"/>
    </row>
    <row r="59" spans="1:10" s="49" customFormat="1" ht="18.75" customHeight="1">
      <c r="A59" s="73" t="s">
        <v>83</v>
      </c>
      <c r="B59" s="74" t="s">
        <v>62</v>
      </c>
      <c r="C59" s="75" t="s">
        <v>106</v>
      </c>
      <c r="D59" s="76">
        <f>D60</f>
        <v>3669030</v>
      </c>
      <c r="E59" s="76">
        <f>E60</f>
        <v>3664330</v>
      </c>
      <c r="F59" s="76">
        <f>F60</f>
        <v>4700</v>
      </c>
      <c r="G59" s="59"/>
      <c r="H59" s="48"/>
      <c r="I59" s="48"/>
      <c r="J59" s="48"/>
    </row>
    <row r="60" spans="1:10" s="49" customFormat="1" ht="54.75" customHeight="1">
      <c r="A60" s="68" t="s">
        <v>84</v>
      </c>
      <c r="B60" s="65" t="s">
        <v>62</v>
      </c>
      <c r="C60" s="66" t="s">
        <v>107</v>
      </c>
      <c r="D60" s="67">
        <f>D61+D66+D69</f>
        <v>3669030</v>
      </c>
      <c r="E60" s="67">
        <f>E61+E66+E69</f>
        <v>3664330</v>
      </c>
      <c r="F60" s="67">
        <f>F61+F66+F69</f>
        <v>4700</v>
      </c>
      <c r="G60" s="48"/>
      <c r="H60" s="48"/>
      <c r="I60" s="48"/>
      <c r="J60" s="48"/>
    </row>
    <row r="61" spans="1:10" s="49" customFormat="1" ht="36">
      <c r="A61" s="68" t="s">
        <v>85</v>
      </c>
      <c r="B61" s="65" t="s">
        <v>62</v>
      </c>
      <c r="C61" s="66" t="s">
        <v>108</v>
      </c>
      <c r="D61" s="67">
        <f>D62+D64</f>
        <v>2978400</v>
      </c>
      <c r="E61" s="67">
        <f>E62+E64</f>
        <v>2978400</v>
      </c>
      <c r="F61" s="67">
        <f>F62+F64</f>
        <v>0</v>
      </c>
      <c r="G61" s="48"/>
      <c r="H61" s="48"/>
      <c r="I61" s="48"/>
      <c r="J61" s="48"/>
    </row>
    <row r="62" spans="1:10" s="49" customFormat="1" ht="24">
      <c r="A62" s="68" t="s">
        <v>86</v>
      </c>
      <c r="B62" s="65" t="s">
        <v>62</v>
      </c>
      <c r="C62" s="66" t="s">
        <v>109</v>
      </c>
      <c r="D62" s="67">
        <f>D63</f>
        <v>616000</v>
      </c>
      <c r="E62" s="67">
        <f>E63</f>
        <v>616000</v>
      </c>
      <c r="F62" s="67">
        <f t="shared" si="0"/>
        <v>0</v>
      </c>
      <c r="G62" s="48"/>
      <c r="H62" s="48"/>
      <c r="I62" s="48"/>
      <c r="J62" s="48"/>
    </row>
    <row r="63" spans="1:10" s="49" customFormat="1" ht="36">
      <c r="A63" s="68" t="s">
        <v>87</v>
      </c>
      <c r="B63" s="65" t="s">
        <v>62</v>
      </c>
      <c r="C63" s="66" t="s">
        <v>110</v>
      </c>
      <c r="D63" s="67">
        <v>616000</v>
      </c>
      <c r="E63" s="67">
        <v>616000</v>
      </c>
      <c r="F63" s="67">
        <f t="shared" si="0"/>
        <v>0</v>
      </c>
      <c r="G63" s="48"/>
      <c r="H63" s="48"/>
      <c r="I63" s="48"/>
      <c r="J63" s="48"/>
    </row>
    <row r="64" spans="1:10" s="49" customFormat="1" ht="36">
      <c r="A64" s="68" t="s">
        <v>88</v>
      </c>
      <c r="B64" s="65" t="s">
        <v>62</v>
      </c>
      <c r="C64" s="66" t="s">
        <v>111</v>
      </c>
      <c r="D64" s="67">
        <f>D65</f>
        <v>2362400</v>
      </c>
      <c r="E64" s="67">
        <f>E65</f>
        <v>2362400</v>
      </c>
      <c r="F64" s="67">
        <f t="shared" si="0"/>
        <v>0</v>
      </c>
      <c r="G64" s="48"/>
      <c r="H64" s="48"/>
      <c r="I64" s="48"/>
      <c r="J64" s="48"/>
    </row>
    <row r="65" spans="1:10" s="49" customFormat="1" ht="42" customHeight="1">
      <c r="A65" s="68" t="s">
        <v>89</v>
      </c>
      <c r="B65" s="65" t="s">
        <v>62</v>
      </c>
      <c r="C65" s="66" t="s">
        <v>112</v>
      </c>
      <c r="D65" s="67">
        <v>2362400</v>
      </c>
      <c r="E65" s="67">
        <v>2362400</v>
      </c>
      <c r="F65" s="67">
        <f t="shared" si="0"/>
        <v>0</v>
      </c>
      <c r="G65" s="62"/>
      <c r="H65" s="48"/>
      <c r="I65" s="48"/>
      <c r="J65" s="48"/>
    </row>
    <row r="66" spans="1:10" s="49" customFormat="1" ht="50.25" customHeight="1">
      <c r="A66" s="68" t="s">
        <v>90</v>
      </c>
      <c r="B66" s="65" t="s">
        <v>62</v>
      </c>
      <c r="C66" s="66" t="s">
        <v>113</v>
      </c>
      <c r="D66" s="67">
        <f>D67</f>
        <v>631700</v>
      </c>
      <c r="E66" s="67">
        <f>E67</f>
        <v>627000</v>
      </c>
      <c r="F66" s="67">
        <f t="shared" si="0"/>
        <v>4700</v>
      </c>
      <c r="G66" s="62"/>
      <c r="H66" s="48"/>
      <c r="I66" s="48"/>
      <c r="J66" s="48"/>
    </row>
    <row r="67" spans="1:10" s="49" customFormat="1" ht="19.5" customHeight="1">
      <c r="A67" s="68" t="s">
        <v>91</v>
      </c>
      <c r="B67" s="65" t="s">
        <v>62</v>
      </c>
      <c r="C67" s="66" t="s">
        <v>114</v>
      </c>
      <c r="D67" s="67">
        <f>D68</f>
        <v>631700</v>
      </c>
      <c r="E67" s="67">
        <f>E68</f>
        <v>627000</v>
      </c>
      <c r="F67" s="67">
        <f t="shared" si="0"/>
        <v>4700</v>
      </c>
      <c r="G67" s="62"/>
      <c r="H67" s="48"/>
      <c r="I67" s="48"/>
      <c r="J67" s="48"/>
    </row>
    <row r="68" spans="1:10" s="49" customFormat="1" ht="26.25" customHeight="1">
      <c r="A68" s="68" t="s">
        <v>92</v>
      </c>
      <c r="B68" s="65" t="s">
        <v>62</v>
      </c>
      <c r="C68" s="66" t="s">
        <v>115</v>
      </c>
      <c r="D68" s="67">
        <v>631700</v>
      </c>
      <c r="E68" s="67">
        <v>627000</v>
      </c>
      <c r="F68" s="67">
        <f t="shared" si="0"/>
        <v>4700</v>
      </c>
      <c r="G68" s="62"/>
      <c r="H68" s="48"/>
      <c r="I68" s="48"/>
      <c r="J68" s="48"/>
    </row>
    <row r="69" spans="1:10" s="49" customFormat="1" ht="39.75" customHeight="1">
      <c r="A69" s="68" t="s">
        <v>93</v>
      </c>
      <c r="B69" s="65" t="s">
        <v>62</v>
      </c>
      <c r="C69" s="66" t="s">
        <v>116</v>
      </c>
      <c r="D69" s="67">
        <f>D70+D72</f>
        <v>58930</v>
      </c>
      <c r="E69" s="67">
        <f>E70+E72</f>
        <v>58930</v>
      </c>
      <c r="F69" s="67">
        <f t="shared" si="0"/>
        <v>0</v>
      </c>
      <c r="G69" s="58"/>
      <c r="H69" s="58"/>
      <c r="I69" s="48"/>
      <c r="J69" s="48"/>
    </row>
    <row r="70" spans="1:10" s="49" customFormat="1" ht="57" customHeight="1">
      <c r="A70" s="68" t="s">
        <v>94</v>
      </c>
      <c r="B70" s="65" t="s">
        <v>62</v>
      </c>
      <c r="C70" s="66" t="s">
        <v>117</v>
      </c>
      <c r="D70" s="67">
        <f>D71</f>
        <v>42500</v>
      </c>
      <c r="E70" s="67">
        <f>E71</f>
        <v>42500</v>
      </c>
      <c r="F70" s="67">
        <f t="shared" si="0"/>
        <v>0</v>
      </c>
      <c r="G70" s="48"/>
      <c r="H70" s="48"/>
      <c r="I70" s="48"/>
      <c r="J70" s="48"/>
    </row>
    <row r="71" spans="1:10" s="49" customFormat="1" ht="54" customHeight="1">
      <c r="A71" s="68" t="s">
        <v>95</v>
      </c>
      <c r="B71" s="65" t="s">
        <v>62</v>
      </c>
      <c r="C71" s="66" t="s">
        <v>118</v>
      </c>
      <c r="D71" s="67">
        <v>42500</v>
      </c>
      <c r="E71" s="67">
        <v>42500</v>
      </c>
      <c r="F71" s="67">
        <f t="shared" si="0"/>
        <v>0</v>
      </c>
      <c r="G71" s="48"/>
      <c r="H71" s="48"/>
      <c r="I71" s="48"/>
      <c r="J71" s="48"/>
    </row>
    <row r="72" spans="1:10" s="49" customFormat="1" ht="50.25" customHeight="1">
      <c r="A72" s="68" t="s">
        <v>96</v>
      </c>
      <c r="B72" s="65" t="s">
        <v>62</v>
      </c>
      <c r="C72" s="66" t="s">
        <v>119</v>
      </c>
      <c r="D72" s="67">
        <f>D73</f>
        <v>16430</v>
      </c>
      <c r="E72" s="67">
        <f>E73</f>
        <v>16430</v>
      </c>
      <c r="F72" s="67">
        <f>F73</f>
        <v>0</v>
      </c>
      <c r="G72" s="48"/>
      <c r="H72" s="48"/>
      <c r="I72" s="48"/>
      <c r="J72" s="48"/>
    </row>
    <row r="73" spans="1:10" s="49" customFormat="1" ht="50.25" customHeight="1">
      <c r="A73" s="68" t="s">
        <v>97</v>
      </c>
      <c r="B73" s="65" t="s">
        <v>62</v>
      </c>
      <c r="C73" s="66" t="s">
        <v>120</v>
      </c>
      <c r="D73" s="67">
        <v>16430</v>
      </c>
      <c r="E73" s="67">
        <v>16430</v>
      </c>
      <c r="F73" s="67">
        <f t="shared" si="0"/>
        <v>0</v>
      </c>
      <c r="G73" s="48"/>
      <c r="H73" s="48"/>
      <c r="I73" s="48"/>
      <c r="J73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52"/>
  <sheetViews>
    <sheetView showGridLines="0" zoomScaleSheetLayoutView="100" zoomScalePageLayoutView="0" workbookViewId="0" topLeftCell="A125">
      <selection activeCell="J67" sqref="J67"/>
    </sheetView>
  </sheetViews>
  <sheetFormatPr defaultColWidth="9.00390625" defaultRowHeight="12.75"/>
  <cols>
    <col min="1" max="1" width="29.00390625" style="0" customWidth="1"/>
    <col min="2" max="2" width="4.625" style="0" customWidth="1"/>
    <col min="3" max="3" width="22.00390625" style="0" customWidth="1"/>
    <col min="4" max="4" width="13.75390625" style="0" customWidth="1"/>
    <col min="5" max="5" width="14.375" style="0" customWidth="1"/>
    <col min="6" max="6" width="14.625" style="0" customWidth="1"/>
    <col min="7" max="8" width="0.74609375" style="0" customWidth="1"/>
  </cols>
  <sheetData>
    <row r="1" spans="1:8" ht="15">
      <c r="A1" s="125" t="s">
        <v>141</v>
      </c>
      <c r="B1" s="125"/>
      <c r="C1" s="125"/>
      <c r="D1" s="125"/>
      <c r="E1" s="27"/>
      <c r="F1" s="25" t="s">
        <v>253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5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28</v>
      </c>
      <c r="D4" s="30" t="s">
        <v>20</v>
      </c>
      <c r="E4" s="29" t="s">
        <v>14</v>
      </c>
      <c r="F4" s="136"/>
      <c r="G4" s="27"/>
      <c r="H4" s="27"/>
    </row>
    <row r="5" spans="1:8" ht="11.25" customHeight="1">
      <c r="A5" s="38"/>
      <c r="B5" s="3" t="s">
        <v>10</v>
      </c>
      <c r="C5" s="28" t="s">
        <v>29</v>
      </c>
      <c r="D5" s="28" t="s">
        <v>3</v>
      </c>
      <c r="E5" s="31"/>
      <c r="F5" s="137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34</v>
      </c>
      <c r="B7" s="46">
        <v>200</v>
      </c>
      <c r="C7" s="52" t="s">
        <v>254</v>
      </c>
      <c r="D7" s="47">
        <f>D8+D53+D65+D81+D100+D141</f>
        <v>3819330</v>
      </c>
      <c r="E7" s="47">
        <f>E8+E53+E65+E81+E100+E141</f>
        <v>3634632.5199999996</v>
      </c>
      <c r="F7" s="47">
        <f>D7-E7</f>
        <v>184697.48000000045</v>
      </c>
    </row>
    <row r="8" spans="1:6" s="48" customFormat="1" ht="22.5">
      <c r="A8" s="50" t="s">
        <v>37</v>
      </c>
      <c r="B8" s="53" t="s">
        <v>35</v>
      </c>
      <c r="C8" s="52" t="s">
        <v>255</v>
      </c>
      <c r="D8" s="51">
        <f>D9+D14+D18+D50</f>
        <v>1155450</v>
      </c>
      <c r="E8" s="51">
        <f>E9+E14+E18+E50</f>
        <v>1140100.7</v>
      </c>
      <c r="F8" s="51">
        <f>F9+F18+F34+F47+F14</f>
        <v>15375.300000000047</v>
      </c>
    </row>
    <row r="9" spans="1:6" s="48" customFormat="1" ht="22.5">
      <c r="A9" s="50" t="s">
        <v>206</v>
      </c>
      <c r="B9" s="53" t="s">
        <v>35</v>
      </c>
      <c r="C9" s="52" t="s">
        <v>256</v>
      </c>
      <c r="D9" s="51">
        <f>D10</f>
        <v>268950</v>
      </c>
      <c r="E9" s="51">
        <f>E10</f>
        <v>268860.91000000003</v>
      </c>
      <c r="F9" s="47">
        <f aca="true" t="shared" si="0" ref="F9:F103">D9-E9</f>
        <v>89.0899999999674</v>
      </c>
    </row>
    <row r="10" spans="1:6" s="48" customFormat="1" ht="12.75">
      <c r="A10" s="50" t="s">
        <v>38</v>
      </c>
      <c r="B10" s="53" t="s">
        <v>35</v>
      </c>
      <c r="C10" s="52" t="s">
        <v>257</v>
      </c>
      <c r="D10" s="51">
        <f>D11</f>
        <v>268950</v>
      </c>
      <c r="E10" s="51">
        <f>E11</f>
        <v>268860.91000000003</v>
      </c>
      <c r="F10" s="47">
        <f t="shared" si="0"/>
        <v>89.0899999999674</v>
      </c>
    </row>
    <row r="11" spans="1:6" s="48" customFormat="1" ht="22.5">
      <c r="A11" s="50" t="s">
        <v>39</v>
      </c>
      <c r="B11" s="53" t="s">
        <v>35</v>
      </c>
      <c r="C11" s="52" t="s">
        <v>258</v>
      </c>
      <c r="D11" s="51">
        <f>D12+D13</f>
        <v>268950</v>
      </c>
      <c r="E11" s="51">
        <f>E12+E13</f>
        <v>268860.91000000003</v>
      </c>
      <c r="F11" s="47">
        <f t="shared" si="0"/>
        <v>89.0899999999674</v>
      </c>
    </row>
    <row r="12" spans="1:6" s="48" customFormat="1" ht="12.75">
      <c r="A12" s="50" t="s">
        <v>40</v>
      </c>
      <c r="B12" s="53" t="s">
        <v>35</v>
      </c>
      <c r="C12" s="52" t="s">
        <v>259</v>
      </c>
      <c r="D12" s="51">
        <v>212150</v>
      </c>
      <c r="E12" s="51">
        <v>212103.6</v>
      </c>
      <c r="F12" s="47">
        <f t="shared" si="0"/>
        <v>46.39999999999418</v>
      </c>
    </row>
    <row r="13" spans="1:6" s="48" customFormat="1" ht="22.5">
      <c r="A13" s="50" t="s">
        <v>41</v>
      </c>
      <c r="B13" s="53" t="s">
        <v>35</v>
      </c>
      <c r="C13" s="52" t="s">
        <v>260</v>
      </c>
      <c r="D13" s="51">
        <v>56800</v>
      </c>
      <c r="E13" s="51">
        <v>56757.31</v>
      </c>
      <c r="F13" s="47">
        <f t="shared" si="0"/>
        <v>42.69000000000233</v>
      </c>
    </row>
    <row r="14" spans="1:6" s="48" customFormat="1" ht="22.5">
      <c r="A14" s="50" t="s">
        <v>207</v>
      </c>
      <c r="B14" s="53" t="s">
        <v>35</v>
      </c>
      <c r="C14" s="52" t="s">
        <v>261</v>
      </c>
      <c r="D14" s="51">
        <f>D15</f>
        <v>12000</v>
      </c>
      <c r="E14" s="51">
        <f>E15</f>
        <v>12000</v>
      </c>
      <c r="F14" s="47">
        <f t="shared" si="0"/>
        <v>0</v>
      </c>
    </row>
    <row r="15" spans="1:6" s="48" customFormat="1" ht="12.75">
      <c r="A15" s="50" t="s">
        <v>38</v>
      </c>
      <c r="B15" s="53" t="s">
        <v>35</v>
      </c>
      <c r="C15" s="52" t="s">
        <v>262</v>
      </c>
      <c r="D15" s="51">
        <f>D17</f>
        <v>12000</v>
      </c>
      <c r="E15" s="51">
        <f>E16</f>
        <v>12000</v>
      </c>
      <c r="F15" s="47">
        <f t="shared" si="0"/>
        <v>0</v>
      </c>
    </row>
    <row r="16" spans="1:6" s="48" customFormat="1" ht="22.5">
      <c r="A16" s="50" t="s">
        <v>204</v>
      </c>
      <c r="B16" s="53" t="s">
        <v>35</v>
      </c>
      <c r="C16" s="52" t="s">
        <v>263</v>
      </c>
      <c r="D16" s="51">
        <f>D17</f>
        <v>12000</v>
      </c>
      <c r="E16" s="51">
        <f>E17</f>
        <v>12000</v>
      </c>
      <c r="F16" s="47">
        <f t="shared" si="0"/>
        <v>0</v>
      </c>
    </row>
    <row r="17" spans="1:6" s="48" customFormat="1" ht="35.25" customHeight="1">
      <c r="A17" s="50" t="s">
        <v>203</v>
      </c>
      <c r="B17" s="53" t="s">
        <v>35</v>
      </c>
      <c r="C17" s="52" t="s">
        <v>264</v>
      </c>
      <c r="D17" s="51">
        <v>12000</v>
      </c>
      <c r="E17" s="51">
        <v>12000</v>
      </c>
      <c r="F17" s="47">
        <f t="shared" si="0"/>
        <v>0</v>
      </c>
    </row>
    <row r="18" spans="1:6" s="48" customFormat="1" ht="22.5">
      <c r="A18" s="50" t="s">
        <v>205</v>
      </c>
      <c r="B18" s="53" t="s">
        <v>35</v>
      </c>
      <c r="C18" s="52" t="s">
        <v>265</v>
      </c>
      <c r="D18" s="51">
        <f>D19+D46+D48</f>
        <v>874500</v>
      </c>
      <c r="E18" s="51">
        <f>E19+E46+E48</f>
        <v>859239.7899999999</v>
      </c>
      <c r="F18" s="47">
        <f t="shared" si="0"/>
        <v>15260.21000000008</v>
      </c>
    </row>
    <row r="19" spans="1:6" s="48" customFormat="1" ht="12.75">
      <c r="A19" s="50" t="s">
        <v>38</v>
      </c>
      <c r="B19" s="53" t="s">
        <v>35</v>
      </c>
      <c r="C19" s="52" t="s">
        <v>266</v>
      </c>
      <c r="D19" s="51">
        <f>D20+D24</f>
        <v>871200</v>
      </c>
      <c r="E19" s="51">
        <f>E20+E24</f>
        <v>856444.7899999999</v>
      </c>
      <c r="F19" s="47">
        <f t="shared" si="0"/>
        <v>14755.21000000008</v>
      </c>
    </row>
    <row r="20" spans="1:6" s="48" customFormat="1" ht="22.5">
      <c r="A20" s="50" t="s">
        <v>39</v>
      </c>
      <c r="B20" s="53" t="s">
        <v>35</v>
      </c>
      <c r="C20" s="52" t="s">
        <v>267</v>
      </c>
      <c r="D20" s="51">
        <f>D21+D22+D23</f>
        <v>645000</v>
      </c>
      <c r="E20" s="51">
        <f>E21+E22+E23</f>
        <v>634359.6699999999</v>
      </c>
      <c r="F20" s="47">
        <f t="shared" si="0"/>
        <v>10640.330000000075</v>
      </c>
    </row>
    <row r="21" spans="1:6" s="48" customFormat="1" ht="14.25" customHeight="1">
      <c r="A21" s="50" t="s">
        <v>40</v>
      </c>
      <c r="B21" s="53" t="s">
        <v>35</v>
      </c>
      <c r="C21" s="52" t="s">
        <v>268</v>
      </c>
      <c r="D21" s="51">
        <v>490000</v>
      </c>
      <c r="E21" s="51">
        <v>484407.12</v>
      </c>
      <c r="F21" s="47">
        <f t="shared" si="0"/>
        <v>5592.880000000005</v>
      </c>
    </row>
    <row r="22" spans="1:6" s="48" customFormat="1" ht="12.75" hidden="1">
      <c r="A22" s="50" t="s">
        <v>42</v>
      </c>
      <c r="B22" s="53" t="s">
        <v>35</v>
      </c>
      <c r="C22" s="52" t="s">
        <v>122</v>
      </c>
      <c r="D22" s="51">
        <v>0</v>
      </c>
      <c r="E22" s="51">
        <v>0</v>
      </c>
      <c r="F22" s="47">
        <f t="shared" si="0"/>
        <v>0</v>
      </c>
    </row>
    <row r="23" spans="1:6" s="48" customFormat="1" ht="22.5">
      <c r="A23" s="50" t="s">
        <v>41</v>
      </c>
      <c r="B23" s="53" t="s">
        <v>35</v>
      </c>
      <c r="C23" s="52" t="s">
        <v>269</v>
      </c>
      <c r="D23" s="51">
        <v>155000</v>
      </c>
      <c r="E23" s="51">
        <v>149952.55</v>
      </c>
      <c r="F23" s="47">
        <f t="shared" si="0"/>
        <v>5047.450000000012</v>
      </c>
    </row>
    <row r="24" spans="1:6" s="48" customFormat="1" ht="24.75" customHeight="1">
      <c r="A24" s="50" t="s">
        <v>208</v>
      </c>
      <c r="B24" s="53" t="s">
        <v>35</v>
      </c>
      <c r="C24" s="52" t="s">
        <v>270</v>
      </c>
      <c r="D24" s="51">
        <f>D25+D27+D28+D29+D30+D31</f>
        <v>226200</v>
      </c>
      <c r="E24" s="51">
        <f>E25+E27+E28+E29+E30+E31</f>
        <v>222085.12</v>
      </c>
      <c r="F24" s="47">
        <f t="shared" si="0"/>
        <v>4114.880000000005</v>
      </c>
    </row>
    <row r="25" spans="1:6" s="48" customFormat="1" ht="12.75" customHeight="1">
      <c r="A25" s="50" t="s">
        <v>44</v>
      </c>
      <c r="B25" s="53" t="s">
        <v>35</v>
      </c>
      <c r="C25" s="52" t="s">
        <v>271</v>
      </c>
      <c r="D25" s="51">
        <v>17000</v>
      </c>
      <c r="E25" s="51">
        <v>16272.8</v>
      </c>
      <c r="F25" s="47">
        <f t="shared" si="0"/>
        <v>727.2000000000007</v>
      </c>
    </row>
    <row r="26" spans="1:6" s="48" customFormat="1" ht="12.75" hidden="1">
      <c r="A26" s="50" t="s">
        <v>45</v>
      </c>
      <c r="B26" s="53" t="s">
        <v>35</v>
      </c>
      <c r="C26" s="52" t="s">
        <v>123</v>
      </c>
      <c r="D26" s="51">
        <v>0</v>
      </c>
      <c r="E26" s="51">
        <v>0</v>
      </c>
      <c r="F26" s="47">
        <f t="shared" si="0"/>
        <v>0</v>
      </c>
    </row>
    <row r="27" spans="1:6" s="48" customFormat="1" ht="14.25" customHeight="1">
      <c r="A27" s="50" t="s">
        <v>46</v>
      </c>
      <c r="B27" s="53" t="s">
        <v>35</v>
      </c>
      <c r="C27" s="52" t="s">
        <v>272</v>
      </c>
      <c r="D27" s="51">
        <v>36000</v>
      </c>
      <c r="E27" s="51">
        <v>35836.17</v>
      </c>
      <c r="F27" s="47">
        <f t="shared" si="0"/>
        <v>163.83000000000175</v>
      </c>
    </row>
    <row r="28" spans="1:6" s="48" customFormat="1" ht="22.5">
      <c r="A28" s="50" t="s">
        <v>47</v>
      </c>
      <c r="B28" s="53" t="s">
        <v>35</v>
      </c>
      <c r="C28" s="52" t="s">
        <v>273</v>
      </c>
      <c r="D28" s="51">
        <v>15000</v>
      </c>
      <c r="E28" s="51">
        <v>12805</v>
      </c>
      <c r="F28" s="47">
        <f t="shared" si="0"/>
        <v>2195</v>
      </c>
    </row>
    <row r="29" spans="1:6" s="48" customFormat="1" ht="12.75">
      <c r="A29" s="50" t="s">
        <v>48</v>
      </c>
      <c r="B29" s="53" t="s">
        <v>35</v>
      </c>
      <c r="C29" s="52" t="s">
        <v>274</v>
      </c>
      <c r="D29" s="51">
        <v>125000</v>
      </c>
      <c r="E29" s="51">
        <v>124327.65</v>
      </c>
      <c r="F29" s="47">
        <f t="shared" si="0"/>
        <v>672.3500000000058</v>
      </c>
    </row>
    <row r="30" spans="1:6" s="48" customFormat="1" ht="12.75">
      <c r="A30" s="50" t="s">
        <v>49</v>
      </c>
      <c r="B30" s="53" t="s">
        <v>35</v>
      </c>
      <c r="C30" s="52" t="s">
        <v>275</v>
      </c>
      <c r="D30" s="51">
        <v>6700</v>
      </c>
      <c r="E30" s="51">
        <v>6560.5</v>
      </c>
      <c r="F30" s="47">
        <f t="shared" si="0"/>
        <v>139.5</v>
      </c>
    </row>
    <row r="31" spans="1:6" s="48" customFormat="1" ht="21.75" customHeight="1">
      <c r="A31" s="50" t="s">
        <v>50</v>
      </c>
      <c r="B31" s="53" t="s">
        <v>35</v>
      </c>
      <c r="C31" s="52" t="s">
        <v>276</v>
      </c>
      <c r="D31" s="51">
        <f>D33+D45</f>
        <v>26500</v>
      </c>
      <c r="E31" s="51">
        <f>E33+E45</f>
        <v>26283</v>
      </c>
      <c r="F31" s="47">
        <f t="shared" si="0"/>
        <v>217</v>
      </c>
    </row>
    <row r="32" spans="1:6" s="48" customFormat="1" ht="21" customHeight="1" hidden="1">
      <c r="A32" s="50" t="s">
        <v>138</v>
      </c>
      <c r="B32" s="53" t="s">
        <v>35</v>
      </c>
      <c r="C32" s="52" t="s">
        <v>209</v>
      </c>
      <c r="D32" s="51">
        <v>0</v>
      </c>
      <c r="E32" s="51">
        <v>0</v>
      </c>
      <c r="F32" s="47">
        <f t="shared" si="0"/>
        <v>0</v>
      </c>
    </row>
    <row r="33" spans="1:6" s="48" customFormat="1" ht="22.5" customHeight="1">
      <c r="A33" s="50" t="s">
        <v>53</v>
      </c>
      <c r="B33" s="53" t="s">
        <v>35</v>
      </c>
      <c r="C33" s="52" t="s">
        <v>277</v>
      </c>
      <c r="D33" s="51">
        <v>1000</v>
      </c>
      <c r="E33" s="51">
        <v>1000</v>
      </c>
      <c r="F33" s="77">
        <f t="shared" si="0"/>
        <v>0</v>
      </c>
    </row>
    <row r="34" spans="1:6" s="48" customFormat="1" ht="22.5" hidden="1">
      <c r="A34" s="50" t="s">
        <v>52</v>
      </c>
      <c r="B34" s="53" t="s">
        <v>35</v>
      </c>
      <c r="C34" s="52" t="s">
        <v>210</v>
      </c>
      <c r="D34" s="51">
        <v>0</v>
      </c>
      <c r="E34" s="51">
        <v>0</v>
      </c>
      <c r="F34" s="77">
        <f t="shared" si="0"/>
        <v>0</v>
      </c>
    </row>
    <row r="35" spans="1:6" s="48" customFormat="1" ht="12.75" hidden="1">
      <c r="A35" s="50" t="s">
        <v>38</v>
      </c>
      <c r="B35" s="53" t="s">
        <v>35</v>
      </c>
      <c r="C35" s="52" t="s">
        <v>210</v>
      </c>
      <c r="D35" s="51">
        <f>D36</f>
        <v>0</v>
      </c>
      <c r="E35" s="51">
        <v>0</v>
      </c>
      <c r="F35" s="77">
        <f t="shared" si="0"/>
        <v>0</v>
      </c>
    </row>
    <row r="36" spans="1:6" s="48" customFormat="1" ht="22.5" hidden="1">
      <c r="A36" s="50" t="s">
        <v>39</v>
      </c>
      <c r="B36" s="53" t="s">
        <v>35</v>
      </c>
      <c r="C36" s="52" t="s">
        <v>210</v>
      </c>
      <c r="D36" s="51">
        <v>0</v>
      </c>
      <c r="E36" s="51">
        <v>0</v>
      </c>
      <c r="F36" s="77">
        <f t="shared" si="0"/>
        <v>0</v>
      </c>
    </row>
    <row r="37" spans="1:6" s="48" customFormat="1" ht="27" customHeight="1" hidden="1">
      <c r="A37" s="50" t="s">
        <v>40</v>
      </c>
      <c r="B37" s="53" t="s">
        <v>35</v>
      </c>
      <c r="C37" s="52" t="s">
        <v>210</v>
      </c>
      <c r="D37" s="51">
        <v>0</v>
      </c>
      <c r="E37" s="51">
        <v>0</v>
      </c>
      <c r="F37" s="77">
        <f t="shared" si="0"/>
        <v>0</v>
      </c>
    </row>
    <row r="38" spans="1:6" s="48" customFormat="1" ht="24" customHeight="1" hidden="1">
      <c r="A38" s="50" t="s">
        <v>42</v>
      </c>
      <c r="B38" s="53" t="s">
        <v>35</v>
      </c>
      <c r="C38" s="52" t="s">
        <v>210</v>
      </c>
      <c r="D38" s="51">
        <v>0</v>
      </c>
      <c r="E38" s="51">
        <v>0</v>
      </c>
      <c r="F38" s="77">
        <f t="shared" si="0"/>
        <v>0</v>
      </c>
    </row>
    <row r="39" spans="1:6" s="48" customFormat="1" ht="29.25" customHeight="1" hidden="1">
      <c r="A39" s="50" t="s">
        <v>41</v>
      </c>
      <c r="B39" s="53" t="s">
        <v>35</v>
      </c>
      <c r="C39" s="52" t="s">
        <v>210</v>
      </c>
      <c r="D39" s="51">
        <v>0</v>
      </c>
      <c r="E39" s="51">
        <v>0</v>
      </c>
      <c r="F39" s="77">
        <f t="shared" si="0"/>
        <v>0</v>
      </c>
    </row>
    <row r="40" spans="1:6" s="48" customFormat="1" ht="12.75" hidden="1">
      <c r="A40" s="50" t="s">
        <v>43</v>
      </c>
      <c r="B40" s="53" t="s">
        <v>35</v>
      </c>
      <c r="C40" s="52" t="s">
        <v>210</v>
      </c>
      <c r="D40" s="51">
        <v>0</v>
      </c>
      <c r="E40" s="51">
        <v>0</v>
      </c>
      <c r="F40" s="77">
        <f t="shared" si="0"/>
        <v>0</v>
      </c>
    </row>
    <row r="41" spans="1:6" s="48" customFormat="1" ht="12.75" hidden="1">
      <c r="A41" s="50" t="s">
        <v>45</v>
      </c>
      <c r="B41" s="53" t="s">
        <v>35</v>
      </c>
      <c r="C41" s="52" t="s">
        <v>210</v>
      </c>
      <c r="D41" s="51">
        <v>0</v>
      </c>
      <c r="E41" s="51">
        <v>0</v>
      </c>
      <c r="F41" s="77">
        <f t="shared" si="0"/>
        <v>0</v>
      </c>
    </row>
    <row r="42" spans="1:6" s="48" customFormat="1" ht="12.75" hidden="1">
      <c r="A42" s="50" t="s">
        <v>48</v>
      </c>
      <c r="B42" s="53" t="s">
        <v>35</v>
      </c>
      <c r="C42" s="52" t="s">
        <v>210</v>
      </c>
      <c r="D42" s="51">
        <v>0</v>
      </c>
      <c r="E42" s="51">
        <v>0</v>
      </c>
      <c r="F42" s="77">
        <f t="shared" si="0"/>
        <v>0</v>
      </c>
    </row>
    <row r="43" spans="1:6" s="48" customFormat="1" ht="22.5" hidden="1">
      <c r="A43" s="50" t="s">
        <v>50</v>
      </c>
      <c r="B43" s="53" t="s">
        <v>35</v>
      </c>
      <c r="C43" s="52" t="s">
        <v>210</v>
      </c>
      <c r="D43" s="51">
        <v>0</v>
      </c>
      <c r="E43" s="51">
        <v>0</v>
      </c>
      <c r="F43" s="77">
        <f t="shared" si="0"/>
        <v>0</v>
      </c>
    </row>
    <row r="44" spans="1:6" s="48" customFormat="1" ht="22.5" hidden="1">
      <c r="A44" s="50" t="s">
        <v>53</v>
      </c>
      <c r="B44" s="53" t="s">
        <v>35</v>
      </c>
      <c r="C44" s="52" t="s">
        <v>210</v>
      </c>
      <c r="D44" s="51">
        <v>0</v>
      </c>
      <c r="E44" s="51">
        <v>0</v>
      </c>
      <c r="F44" s="77">
        <f t="shared" si="0"/>
        <v>0</v>
      </c>
    </row>
    <row r="45" spans="1:6" s="48" customFormat="1" ht="24" customHeight="1">
      <c r="A45" s="50" t="s">
        <v>51</v>
      </c>
      <c r="B45" s="53" t="s">
        <v>35</v>
      </c>
      <c r="C45" s="52" t="s">
        <v>210</v>
      </c>
      <c r="D45" s="51">
        <v>25500</v>
      </c>
      <c r="E45" s="51">
        <v>25283</v>
      </c>
      <c r="F45" s="77">
        <f t="shared" si="0"/>
        <v>217</v>
      </c>
    </row>
    <row r="46" spans="1:6" s="48" customFormat="1" ht="26.25" customHeight="1">
      <c r="A46" s="50" t="s">
        <v>212</v>
      </c>
      <c r="B46" s="53" t="s">
        <v>35</v>
      </c>
      <c r="C46" s="52" t="s">
        <v>278</v>
      </c>
      <c r="D46" s="51">
        <f>D47</f>
        <v>2300</v>
      </c>
      <c r="E46" s="51">
        <f>E47</f>
        <v>2274</v>
      </c>
      <c r="F46" s="77">
        <f t="shared" si="0"/>
        <v>26</v>
      </c>
    </row>
    <row r="47" spans="1:6" s="48" customFormat="1" ht="13.5" customHeight="1">
      <c r="A47" s="50" t="s">
        <v>49</v>
      </c>
      <c r="B47" s="53" t="s">
        <v>35</v>
      </c>
      <c r="C47" s="52" t="s">
        <v>279</v>
      </c>
      <c r="D47" s="51">
        <v>2300</v>
      </c>
      <c r="E47" s="51">
        <v>2274</v>
      </c>
      <c r="F47" s="77">
        <f t="shared" si="0"/>
        <v>26</v>
      </c>
    </row>
    <row r="48" spans="1:6" s="48" customFormat="1" ht="26.25" customHeight="1">
      <c r="A48" s="50" t="s">
        <v>213</v>
      </c>
      <c r="B48" s="53" t="s">
        <v>35</v>
      </c>
      <c r="C48" s="52" t="s">
        <v>280</v>
      </c>
      <c r="D48" s="51">
        <f>D49</f>
        <v>1000</v>
      </c>
      <c r="E48" s="51">
        <f>E49</f>
        <v>521</v>
      </c>
      <c r="F48" s="77">
        <f>D48-E48</f>
        <v>479</v>
      </c>
    </row>
    <row r="49" spans="1:6" s="48" customFormat="1" ht="12.75" customHeight="1">
      <c r="A49" s="50" t="s">
        <v>214</v>
      </c>
      <c r="B49" s="53" t="s">
        <v>35</v>
      </c>
      <c r="C49" s="52" t="s">
        <v>281</v>
      </c>
      <c r="D49" s="51">
        <v>1000</v>
      </c>
      <c r="E49" s="51">
        <v>521</v>
      </c>
      <c r="F49" s="47">
        <f t="shared" si="0"/>
        <v>479</v>
      </c>
    </row>
    <row r="50" spans="1:6" s="48" customFormat="1" ht="18.75" customHeight="1" hidden="1">
      <c r="A50" s="50" t="s">
        <v>217</v>
      </c>
      <c r="B50" s="53" t="s">
        <v>35</v>
      </c>
      <c r="C50" s="52" t="s">
        <v>218</v>
      </c>
      <c r="D50" s="51">
        <f>D51</f>
        <v>0</v>
      </c>
      <c r="E50" s="51">
        <v>0</v>
      </c>
      <c r="F50" s="47">
        <f t="shared" si="0"/>
        <v>0</v>
      </c>
    </row>
    <row r="51" spans="1:6" s="48" customFormat="1" ht="27.75" customHeight="1" hidden="1">
      <c r="A51" s="50" t="s">
        <v>216</v>
      </c>
      <c r="B51" s="53" t="s">
        <v>35</v>
      </c>
      <c r="C51" s="52" t="s">
        <v>215</v>
      </c>
      <c r="D51" s="51">
        <f>D52</f>
        <v>0</v>
      </c>
      <c r="E51" s="51">
        <v>0</v>
      </c>
      <c r="F51" s="47">
        <f t="shared" si="0"/>
        <v>0</v>
      </c>
    </row>
    <row r="52" spans="1:6" s="48" customFormat="1" ht="14.25" customHeight="1" hidden="1">
      <c r="A52" s="50" t="s">
        <v>49</v>
      </c>
      <c r="B52" s="53" t="s">
        <v>35</v>
      </c>
      <c r="C52" s="52" t="s">
        <v>219</v>
      </c>
      <c r="D52" s="51">
        <v>0</v>
      </c>
      <c r="E52" s="51">
        <v>0</v>
      </c>
      <c r="F52" s="47">
        <f t="shared" si="0"/>
        <v>0</v>
      </c>
    </row>
    <row r="53" spans="1:6" s="48" customFormat="1" ht="19.5" customHeight="1">
      <c r="A53" s="50" t="s">
        <v>54</v>
      </c>
      <c r="B53" s="53" t="s">
        <v>35</v>
      </c>
      <c r="C53" s="52" t="s">
        <v>282</v>
      </c>
      <c r="D53" s="51">
        <f aca="true" t="shared" si="1" ref="D53:E55">D54</f>
        <v>42500</v>
      </c>
      <c r="E53" s="51">
        <f t="shared" si="1"/>
        <v>42500</v>
      </c>
      <c r="F53" s="47">
        <f t="shared" si="0"/>
        <v>0</v>
      </c>
    </row>
    <row r="54" spans="1:6" s="48" customFormat="1" ht="22.5">
      <c r="A54" s="50" t="s">
        <v>220</v>
      </c>
      <c r="B54" s="53" t="s">
        <v>35</v>
      </c>
      <c r="C54" s="52" t="s">
        <v>283</v>
      </c>
      <c r="D54" s="51">
        <f>D55+D59</f>
        <v>42500</v>
      </c>
      <c r="E54" s="51">
        <f>E55+E59</f>
        <v>42500</v>
      </c>
      <c r="F54" s="47">
        <f t="shared" si="0"/>
        <v>0</v>
      </c>
    </row>
    <row r="55" spans="1:6" s="48" customFormat="1" ht="12.75">
      <c r="A55" s="50" t="s">
        <v>38</v>
      </c>
      <c r="B55" s="53" t="s">
        <v>35</v>
      </c>
      <c r="C55" s="52" t="s">
        <v>284</v>
      </c>
      <c r="D55" s="51">
        <f t="shared" si="1"/>
        <v>34526.24</v>
      </c>
      <c r="E55" s="51">
        <f t="shared" si="1"/>
        <v>34526.24</v>
      </c>
      <c r="F55" s="47">
        <f t="shared" si="0"/>
        <v>0</v>
      </c>
    </row>
    <row r="56" spans="1:6" s="48" customFormat="1" ht="22.5">
      <c r="A56" s="50" t="s">
        <v>39</v>
      </c>
      <c r="B56" s="53" t="s">
        <v>35</v>
      </c>
      <c r="C56" s="52" t="s">
        <v>285</v>
      </c>
      <c r="D56" s="51">
        <f>D57+D58</f>
        <v>34526.24</v>
      </c>
      <c r="E56" s="51">
        <f>E57+E58</f>
        <v>34526.24</v>
      </c>
      <c r="F56" s="47">
        <f t="shared" si="0"/>
        <v>0</v>
      </c>
    </row>
    <row r="57" spans="1:6" s="48" customFormat="1" ht="16.5" customHeight="1">
      <c r="A57" s="50" t="s">
        <v>40</v>
      </c>
      <c r="B57" s="53" t="s">
        <v>35</v>
      </c>
      <c r="C57" s="52" t="s">
        <v>286</v>
      </c>
      <c r="D57" s="51">
        <v>27120</v>
      </c>
      <c r="E57" s="51">
        <v>27120</v>
      </c>
      <c r="F57" s="47">
        <f t="shared" si="0"/>
        <v>0</v>
      </c>
    </row>
    <row r="58" spans="1:6" s="48" customFormat="1" ht="21" customHeight="1">
      <c r="A58" s="50" t="s">
        <v>41</v>
      </c>
      <c r="B58" s="53" t="s">
        <v>35</v>
      </c>
      <c r="C58" s="52" t="s">
        <v>287</v>
      </c>
      <c r="D58" s="51">
        <v>7406.24</v>
      </c>
      <c r="E58" s="51">
        <v>7406.24</v>
      </c>
      <c r="F58" s="47">
        <f t="shared" si="0"/>
        <v>0</v>
      </c>
    </row>
    <row r="59" spans="1:6" s="48" customFormat="1" ht="22.5" customHeight="1">
      <c r="A59" s="50" t="s">
        <v>50</v>
      </c>
      <c r="B59" s="53" t="s">
        <v>35</v>
      </c>
      <c r="C59" s="52" t="s">
        <v>288</v>
      </c>
      <c r="D59" s="51">
        <f>D60</f>
        <v>7973.76</v>
      </c>
      <c r="E59" s="51">
        <f>E60</f>
        <v>7973.76</v>
      </c>
      <c r="F59" s="47">
        <f t="shared" si="0"/>
        <v>0</v>
      </c>
    </row>
    <row r="60" spans="1:6" s="48" customFormat="1" ht="26.25" customHeight="1">
      <c r="A60" s="50" t="s">
        <v>51</v>
      </c>
      <c r="B60" s="53" t="s">
        <v>35</v>
      </c>
      <c r="C60" s="52" t="s">
        <v>289</v>
      </c>
      <c r="D60" s="51">
        <v>7973.76</v>
      </c>
      <c r="E60" s="51">
        <v>7973.76</v>
      </c>
      <c r="F60" s="47">
        <f t="shared" si="0"/>
        <v>0</v>
      </c>
    </row>
    <row r="61" spans="1:6" s="48" customFormat="1" ht="45" hidden="1">
      <c r="A61" s="50" t="s">
        <v>55</v>
      </c>
      <c r="B61" s="53" t="s">
        <v>35</v>
      </c>
      <c r="C61" s="52" t="s">
        <v>124</v>
      </c>
      <c r="D61" s="51">
        <f aca="true" t="shared" si="2" ref="D61:E63">D62</f>
        <v>0</v>
      </c>
      <c r="E61" s="51">
        <f t="shared" si="2"/>
        <v>0</v>
      </c>
      <c r="F61" s="47">
        <f t="shared" si="0"/>
        <v>0</v>
      </c>
    </row>
    <row r="62" spans="1:6" s="48" customFormat="1" ht="22.5" hidden="1">
      <c r="A62" s="50" t="s">
        <v>56</v>
      </c>
      <c r="B62" s="53" t="s">
        <v>35</v>
      </c>
      <c r="C62" s="52" t="s">
        <v>125</v>
      </c>
      <c r="D62" s="51">
        <f t="shared" si="2"/>
        <v>0</v>
      </c>
      <c r="E62" s="51">
        <f t="shared" si="2"/>
        <v>0</v>
      </c>
      <c r="F62" s="47">
        <f t="shared" si="0"/>
        <v>0</v>
      </c>
    </row>
    <row r="63" spans="1:6" s="48" customFormat="1" ht="22.5" hidden="1">
      <c r="A63" s="50" t="s">
        <v>50</v>
      </c>
      <c r="B63" s="53" t="s">
        <v>35</v>
      </c>
      <c r="C63" s="52" t="s">
        <v>126</v>
      </c>
      <c r="D63" s="51">
        <f t="shared" si="2"/>
        <v>0</v>
      </c>
      <c r="E63" s="51">
        <f t="shared" si="2"/>
        <v>0</v>
      </c>
      <c r="F63" s="47">
        <f t="shared" si="0"/>
        <v>0</v>
      </c>
    </row>
    <row r="64" spans="1:6" s="48" customFormat="1" ht="21.75" customHeight="1" hidden="1">
      <c r="A64" s="50" t="s">
        <v>51</v>
      </c>
      <c r="B64" s="53" t="s">
        <v>35</v>
      </c>
      <c r="C64" s="52" t="s">
        <v>127</v>
      </c>
      <c r="D64" s="51">
        <v>0</v>
      </c>
      <c r="E64" s="51">
        <v>0</v>
      </c>
      <c r="F64" s="47">
        <f t="shared" si="0"/>
        <v>0</v>
      </c>
    </row>
    <row r="65" spans="1:6" s="48" customFormat="1" ht="24.75" customHeight="1">
      <c r="A65" s="50" t="s">
        <v>182</v>
      </c>
      <c r="B65" s="53" t="s">
        <v>35</v>
      </c>
      <c r="C65" s="52" t="s">
        <v>290</v>
      </c>
      <c r="D65" s="51">
        <f>D66+D75</f>
        <v>1122297</v>
      </c>
      <c r="E65" s="51">
        <f>E66+E75</f>
        <v>1078264.4</v>
      </c>
      <c r="F65" s="47">
        <f t="shared" si="0"/>
        <v>44032.60000000009</v>
      </c>
    </row>
    <row r="66" spans="1:6" s="48" customFormat="1" ht="24.75" customHeight="1">
      <c r="A66" s="50" t="s">
        <v>221</v>
      </c>
      <c r="B66" s="53" t="s">
        <v>35</v>
      </c>
      <c r="C66" s="52" t="s">
        <v>291</v>
      </c>
      <c r="D66" s="51">
        <f>D67+D69+D73+D74</f>
        <v>922297</v>
      </c>
      <c r="E66" s="51">
        <f>E67+E69+E73+E74</f>
        <v>878264.4</v>
      </c>
      <c r="F66" s="47">
        <f t="shared" si="0"/>
        <v>44032.59999999998</v>
      </c>
    </row>
    <row r="67" spans="1:6" s="48" customFormat="1" ht="36" customHeight="1">
      <c r="A67" s="50" t="s">
        <v>249</v>
      </c>
      <c r="B67" s="53" t="s">
        <v>35</v>
      </c>
      <c r="C67" s="52" t="s">
        <v>292</v>
      </c>
      <c r="D67" s="51">
        <f>D68</f>
        <v>151700</v>
      </c>
      <c r="E67" s="51">
        <f>E68</f>
        <v>147000</v>
      </c>
      <c r="F67" s="47">
        <f>D67-E67</f>
        <v>4700</v>
      </c>
    </row>
    <row r="68" spans="1:6" s="48" customFormat="1" ht="24.75" customHeight="1">
      <c r="A68" s="50" t="s">
        <v>222</v>
      </c>
      <c r="B68" s="53" t="s">
        <v>35</v>
      </c>
      <c r="C68" s="52" t="s">
        <v>293</v>
      </c>
      <c r="D68" s="51">
        <v>151700</v>
      </c>
      <c r="E68" s="51">
        <v>147000</v>
      </c>
      <c r="F68" s="47">
        <f>D68-E68</f>
        <v>4700</v>
      </c>
    </row>
    <row r="69" spans="1:6" s="48" customFormat="1" ht="35.25" customHeight="1">
      <c r="A69" s="50" t="s">
        <v>250</v>
      </c>
      <c r="B69" s="53" t="s">
        <v>35</v>
      </c>
      <c r="C69" s="52" t="s">
        <v>294</v>
      </c>
      <c r="D69" s="51">
        <f>D70</f>
        <v>265300</v>
      </c>
      <c r="E69" s="51">
        <f>E70</f>
        <v>225967.4</v>
      </c>
      <c r="F69" s="47">
        <f t="shared" si="0"/>
        <v>39332.600000000006</v>
      </c>
    </row>
    <row r="70" spans="1:6" s="48" customFormat="1" ht="24" customHeight="1">
      <c r="A70" s="50" t="s">
        <v>222</v>
      </c>
      <c r="B70" s="53" t="s">
        <v>35</v>
      </c>
      <c r="C70" s="52" t="s">
        <v>295</v>
      </c>
      <c r="D70" s="51">
        <v>265300</v>
      </c>
      <c r="E70" s="51">
        <v>225967.4</v>
      </c>
      <c r="F70" s="47">
        <f t="shared" si="0"/>
        <v>39332.600000000006</v>
      </c>
    </row>
    <row r="71" spans="1:6" s="48" customFormat="1" ht="45.75" customHeight="1">
      <c r="A71" s="50" t="s">
        <v>248</v>
      </c>
      <c r="B71" s="53" t="s">
        <v>35</v>
      </c>
      <c r="C71" s="52" t="s">
        <v>223</v>
      </c>
      <c r="D71" s="51">
        <f>D73+D74</f>
        <v>505297</v>
      </c>
      <c r="E71" s="51">
        <f>E73+E74</f>
        <v>505297</v>
      </c>
      <c r="F71" s="51">
        <f>F73+F74</f>
        <v>0</v>
      </c>
    </row>
    <row r="72" spans="1:6" s="48" customFormat="1" ht="35.25" customHeight="1" hidden="1">
      <c r="A72" s="50" t="s">
        <v>224</v>
      </c>
      <c r="B72" s="53" t="s">
        <v>35</v>
      </c>
      <c r="C72" s="52" t="s">
        <v>223</v>
      </c>
      <c r="D72" s="51"/>
      <c r="E72" s="51">
        <f>E83</f>
        <v>38389.38</v>
      </c>
      <c r="F72" s="47">
        <f>D72-E72</f>
        <v>-38389.38</v>
      </c>
    </row>
    <row r="73" spans="1:6" s="48" customFormat="1" ht="28.5" customHeight="1">
      <c r="A73" s="50" t="s">
        <v>222</v>
      </c>
      <c r="B73" s="53" t="s">
        <v>35</v>
      </c>
      <c r="C73" s="52" t="s">
        <v>296</v>
      </c>
      <c r="D73" s="51">
        <v>480000</v>
      </c>
      <c r="E73" s="51">
        <v>480000</v>
      </c>
      <c r="F73" s="47">
        <f>D73-E73</f>
        <v>0</v>
      </c>
    </row>
    <row r="74" spans="1:6" s="48" customFormat="1" ht="22.5" customHeight="1">
      <c r="A74" s="50" t="s">
        <v>222</v>
      </c>
      <c r="B74" s="53" t="s">
        <v>35</v>
      </c>
      <c r="C74" s="52" t="s">
        <v>297</v>
      </c>
      <c r="D74" s="51">
        <v>25297</v>
      </c>
      <c r="E74" s="51">
        <v>25297</v>
      </c>
      <c r="F74" s="47">
        <f t="shared" si="0"/>
        <v>0</v>
      </c>
    </row>
    <row r="75" spans="1:6" s="48" customFormat="1" ht="18" customHeight="1">
      <c r="A75" s="50" t="s">
        <v>152</v>
      </c>
      <c r="B75" s="53" t="s">
        <v>35</v>
      </c>
      <c r="C75" s="52" t="s">
        <v>298</v>
      </c>
      <c r="D75" s="51">
        <f aca="true" t="shared" si="3" ref="D75:E77">D76</f>
        <v>200000</v>
      </c>
      <c r="E75" s="51">
        <f t="shared" si="3"/>
        <v>200000</v>
      </c>
      <c r="F75" s="47">
        <f t="shared" si="0"/>
        <v>0</v>
      </c>
    </row>
    <row r="76" spans="1:6" s="48" customFormat="1" ht="22.5">
      <c r="A76" s="50" t="s">
        <v>225</v>
      </c>
      <c r="B76" s="53" t="s">
        <v>35</v>
      </c>
      <c r="C76" s="52" t="s">
        <v>299</v>
      </c>
      <c r="D76" s="51">
        <f t="shared" si="3"/>
        <v>200000</v>
      </c>
      <c r="E76" s="51">
        <f t="shared" si="3"/>
        <v>200000</v>
      </c>
      <c r="F76" s="47">
        <f t="shared" si="0"/>
        <v>0</v>
      </c>
    </row>
    <row r="77" spans="1:6" s="48" customFormat="1" ht="14.25" customHeight="1">
      <c r="A77" s="50" t="s">
        <v>38</v>
      </c>
      <c r="B77" s="53" t="s">
        <v>35</v>
      </c>
      <c r="C77" s="52" t="s">
        <v>300</v>
      </c>
      <c r="D77" s="51">
        <f t="shared" si="3"/>
        <v>200000</v>
      </c>
      <c r="E77" s="51">
        <f t="shared" si="3"/>
        <v>200000</v>
      </c>
      <c r="F77" s="47">
        <f t="shared" si="0"/>
        <v>0</v>
      </c>
    </row>
    <row r="78" spans="1:6" s="48" customFormat="1" ht="22.5" hidden="1">
      <c r="A78" s="50" t="s">
        <v>39</v>
      </c>
      <c r="B78" s="53" t="s">
        <v>35</v>
      </c>
      <c r="C78" s="52" t="s">
        <v>158</v>
      </c>
      <c r="D78" s="51">
        <f>D79+D80</f>
        <v>200000</v>
      </c>
      <c r="E78" s="51">
        <f>E79+E80</f>
        <v>200000</v>
      </c>
      <c r="F78" s="47">
        <f t="shared" si="0"/>
        <v>0</v>
      </c>
    </row>
    <row r="79" spans="1:6" s="48" customFormat="1" ht="15" customHeight="1">
      <c r="A79" s="50" t="s">
        <v>157</v>
      </c>
      <c r="B79" s="53" t="s">
        <v>35</v>
      </c>
      <c r="C79" s="52" t="s">
        <v>301</v>
      </c>
      <c r="D79" s="51">
        <v>200000</v>
      </c>
      <c r="E79" s="51">
        <v>200000</v>
      </c>
      <c r="F79" s="47">
        <f t="shared" si="0"/>
        <v>0</v>
      </c>
    </row>
    <row r="80" spans="1:6" s="48" customFormat="1" ht="24" customHeight="1" hidden="1">
      <c r="A80" s="50" t="s">
        <v>41</v>
      </c>
      <c r="B80" s="53" t="s">
        <v>35</v>
      </c>
      <c r="C80" s="52" t="s">
        <v>151</v>
      </c>
      <c r="D80" s="51">
        <v>0</v>
      </c>
      <c r="E80" s="51">
        <v>0</v>
      </c>
      <c r="F80" s="47">
        <f t="shared" si="0"/>
        <v>0</v>
      </c>
    </row>
    <row r="81" spans="1:6" s="48" customFormat="1" ht="22.5">
      <c r="A81" s="50" t="s">
        <v>57</v>
      </c>
      <c r="B81" s="53" t="s">
        <v>35</v>
      </c>
      <c r="C81" s="52" t="s">
        <v>302</v>
      </c>
      <c r="D81" s="51">
        <f>D82+D95+D97</f>
        <v>356267.33999999997</v>
      </c>
      <c r="E81" s="51">
        <f>E82+E95+E97</f>
        <v>237939.62</v>
      </c>
      <c r="F81" s="47">
        <f>D81-E81</f>
        <v>118327.71999999997</v>
      </c>
    </row>
    <row r="82" spans="1:6" s="48" customFormat="1" ht="22.5">
      <c r="A82" s="50" t="s">
        <v>226</v>
      </c>
      <c r="B82" s="53" t="s">
        <v>35</v>
      </c>
      <c r="C82" s="52" t="s">
        <v>303</v>
      </c>
      <c r="D82" s="51">
        <f aca="true" t="shared" si="4" ref="D82:E84">D83</f>
        <v>43995.6</v>
      </c>
      <c r="E82" s="51">
        <f t="shared" si="4"/>
        <v>38389.38</v>
      </c>
      <c r="F82" s="47">
        <f t="shared" si="0"/>
        <v>5606.220000000001</v>
      </c>
    </row>
    <row r="83" spans="1:6" s="48" customFormat="1" ht="12.75">
      <c r="A83" s="50" t="s">
        <v>38</v>
      </c>
      <c r="B83" s="53" t="s">
        <v>35</v>
      </c>
      <c r="C83" s="52" t="s">
        <v>304</v>
      </c>
      <c r="D83" s="51">
        <f t="shared" si="4"/>
        <v>43995.6</v>
      </c>
      <c r="E83" s="51">
        <f t="shared" si="4"/>
        <v>38389.38</v>
      </c>
      <c r="F83" s="47">
        <f t="shared" si="0"/>
        <v>5606.220000000001</v>
      </c>
    </row>
    <row r="84" spans="1:6" s="48" customFormat="1" ht="12.75">
      <c r="A84" s="50" t="s">
        <v>43</v>
      </c>
      <c r="B84" s="53" t="s">
        <v>35</v>
      </c>
      <c r="C84" s="52" t="s">
        <v>305</v>
      </c>
      <c r="D84" s="51">
        <f t="shared" si="4"/>
        <v>43995.6</v>
      </c>
      <c r="E84" s="51">
        <f t="shared" si="4"/>
        <v>38389.38</v>
      </c>
      <c r="F84" s="47">
        <f t="shared" si="0"/>
        <v>5606.220000000001</v>
      </c>
    </row>
    <row r="85" spans="1:6" s="48" customFormat="1" ht="14.25" customHeight="1">
      <c r="A85" s="50" t="s">
        <v>46</v>
      </c>
      <c r="B85" s="53" t="s">
        <v>35</v>
      </c>
      <c r="C85" s="52" t="s">
        <v>306</v>
      </c>
      <c r="D85" s="51">
        <v>43995.6</v>
      </c>
      <c r="E85" s="51">
        <v>38389.38</v>
      </c>
      <c r="F85" s="47">
        <f t="shared" si="0"/>
        <v>5606.220000000001</v>
      </c>
    </row>
    <row r="86" spans="1:6" s="48" customFormat="1" ht="22.5" hidden="1">
      <c r="A86" s="50" t="s">
        <v>58</v>
      </c>
      <c r="B86" s="53" t="s">
        <v>35</v>
      </c>
      <c r="C86" s="52" t="s">
        <v>128</v>
      </c>
      <c r="D86" s="51">
        <f aca="true" t="shared" si="5" ref="D86:E88">D87</f>
        <v>0</v>
      </c>
      <c r="E86" s="51">
        <f t="shared" si="5"/>
        <v>0</v>
      </c>
      <c r="F86" s="47">
        <f t="shared" si="0"/>
        <v>0</v>
      </c>
    </row>
    <row r="87" spans="1:6" s="48" customFormat="1" ht="12.75" hidden="1">
      <c r="A87" s="50" t="s">
        <v>38</v>
      </c>
      <c r="B87" s="53" t="s">
        <v>35</v>
      </c>
      <c r="C87" s="52" t="s">
        <v>129</v>
      </c>
      <c r="D87" s="51">
        <f t="shared" si="5"/>
        <v>0</v>
      </c>
      <c r="E87" s="51">
        <f t="shared" si="5"/>
        <v>0</v>
      </c>
      <c r="F87" s="47">
        <f t="shared" si="0"/>
        <v>0</v>
      </c>
    </row>
    <row r="88" spans="1:6" s="48" customFormat="1" ht="12.75" hidden="1">
      <c r="A88" s="50" t="s">
        <v>43</v>
      </c>
      <c r="B88" s="53" t="s">
        <v>35</v>
      </c>
      <c r="C88" s="52" t="s">
        <v>130</v>
      </c>
      <c r="D88" s="51">
        <f t="shared" si="5"/>
        <v>0</v>
      </c>
      <c r="E88" s="51">
        <f t="shared" si="5"/>
        <v>0</v>
      </c>
      <c r="F88" s="47">
        <f t="shared" si="0"/>
        <v>0</v>
      </c>
    </row>
    <row r="89" spans="1:6" s="48" customFormat="1" ht="22.5" hidden="1">
      <c r="A89" s="50" t="s">
        <v>47</v>
      </c>
      <c r="B89" s="53" t="s">
        <v>35</v>
      </c>
      <c r="C89" s="52" t="s">
        <v>131</v>
      </c>
      <c r="D89" s="51"/>
      <c r="E89" s="51">
        <v>0</v>
      </c>
      <c r="F89" s="47">
        <f t="shared" si="0"/>
        <v>0</v>
      </c>
    </row>
    <row r="90" spans="1:6" s="48" customFormat="1" ht="22.5" hidden="1">
      <c r="A90" s="50" t="s">
        <v>142</v>
      </c>
      <c r="B90" s="53" t="s">
        <v>35</v>
      </c>
      <c r="C90" s="52" t="s">
        <v>143</v>
      </c>
      <c r="D90" s="51">
        <f>D91</f>
        <v>0</v>
      </c>
      <c r="E90" s="51">
        <f>E91</f>
        <v>0</v>
      </c>
      <c r="F90" s="47">
        <f t="shared" si="0"/>
        <v>0</v>
      </c>
    </row>
    <row r="91" spans="1:6" s="48" customFormat="1" ht="12.75" hidden="1">
      <c r="A91" s="50" t="s">
        <v>38</v>
      </c>
      <c r="B91" s="53" t="s">
        <v>35</v>
      </c>
      <c r="C91" s="52" t="s">
        <v>144</v>
      </c>
      <c r="D91" s="51">
        <f>D92</f>
        <v>0</v>
      </c>
      <c r="E91" s="51">
        <f>E92</f>
        <v>0</v>
      </c>
      <c r="F91" s="47">
        <f t="shared" si="0"/>
        <v>0</v>
      </c>
    </row>
    <row r="92" spans="1:6" s="48" customFormat="1" ht="22.5" hidden="1">
      <c r="A92" s="50" t="s">
        <v>51</v>
      </c>
      <c r="B92" s="53" t="s">
        <v>35</v>
      </c>
      <c r="C92" s="52" t="s">
        <v>145</v>
      </c>
      <c r="D92" s="51"/>
      <c r="E92" s="51">
        <v>0</v>
      </c>
      <c r="F92" s="47">
        <f t="shared" si="0"/>
        <v>0</v>
      </c>
    </row>
    <row r="93" spans="1:6" s="48" customFormat="1" ht="24.75" customHeight="1" hidden="1">
      <c r="A93" s="50" t="s">
        <v>59</v>
      </c>
      <c r="B93" s="53" t="s">
        <v>35</v>
      </c>
      <c r="C93" s="52" t="s">
        <v>246</v>
      </c>
      <c r="D93" s="51">
        <f>D94</f>
        <v>312271.74</v>
      </c>
      <c r="E93" s="51">
        <f>E94+E97</f>
        <v>199550.24</v>
      </c>
      <c r="F93" s="47">
        <f t="shared" si="0"/>
        <v>112721.5</v>
      </c>
    </row>
    <row r="94" spans="1:6" s="48" customFormat="1" ht="12.75" customHeight="1" hidden="1">
      <c r="A94" s="50" t="s">
        <v>38</v>
      </c>
      <c r="B94" s="53" t="s">
        <v>35</v>
      </c>
      <c r="C94" s="52" t="s">
        <v>245</v>
      </c>
      <c r="D94" s="51">
        <f>D95+D97</f>
        <v>312271.74</v>
      </c>
      <c r="E94" s="51">
        <f>E95</f>
        <v>84029.84</v>
      </c>
      <c r="F94" s="47">
        <f t="shared" si="0"/>
        <v>228241.9</v>
      </c>
    </row>
    <row r="95" spans="1:6" s="48" customFormat="1" ht="17.25" customHeight="1">
      <c r="A95" s="50" t="s">
        <v>43</v>
      </c>
      <c r="B95" s="53" t="s">
        <v>35</v>
      </c>
      <c r="C95" s="52" t="s">
        <v>307</v>
      </c>
      <c r="D95" s="51">
        <f>D96</f>
        <v>196406.74</v>
      </c>
      <c r="E95" s="51">
        <f>E96</f>
        <v>84029.84</v>
      </c>
      <c r="F95" s="47">
        <f t="shared" si="0"/>
        <v>112376.9</v>
      </c>
    </row>
    <row r="96" spans="1:6" s="48" customFormat="1" ht="25.5" customHeight="1">
      <c r="A96" s="50" t="s">
        <v>47</v>
      </c>
      <c r="B96" s="53" t="s">
        <v>35</v>
      </c>
      <c r="C96" s="52" t="s">
        <v>308</v>
      </c>
      <c r="D96" s="51">
        <v>196406.74</v>
      </c>
      <c r="E96" s="51">
        <v>84029.84</v>
      </c>
      <c r="F96" s="47">
        <f t="shared" si="0"/>
        <v>112376.9</v>
      </c>
    </row>
    <row r="97" spans="1:6" s="48" customFormat="1" ht="26.25" customHeight="1">
      <c r="A97" s="50" t="s">
        <v>50</v>
      </c>
      <c r="B97" s="53" t="s">
        <v>35</v>
      </c>
      <c r="C97" s="52" t="s">
        <v>309</v>
      </c>
      <c r="D97" s="51">
        <f>D98+D99</f>
        <v>115865</v>
      </c>
      <c r="E97" s="51">
        <f>E99+E98</f>
        <v>115520.4</v>
      </c>
      <c r="F97" s="47">
        <f>D97-E97</f>
        <v>344.6000000000058</v>
      </c>
    </row>
    <row r="98" spans="1:6" s="48" customFormat="1" ht="24.75" customHeight="1">
      <c r="A98" s="50" t="s">
        <v>138</v>
      </c>
      <c r="B98" s="53" t="s">
        <v>35</v>
      </c>
      <c r="C98" s="52" t="s">
        <v>310</v>
      </c>
      <c r="D98" s="51">
        <v>7165</v>
      </c>
      <c r="E98" s="51">
        <v>7165</v>
      </c>
      <c r="F98" s="47">
        <f t="shared" si="0"/>
        <v>0</v>
      </c>
    </row>
    <row r="99" spans="1:6" s="48" customFormat="1" ht="23.25" customHeight="1">
      <c r="A99" s="50" t="s">
        <v>51</v>
      </c>
      <c r="B99" s="53" t="s">
        <v>35</v>
      </c>
      <c r="C99" s="52" t="s">
        <v>311</v>
      </c>
      <c r="D99" s="51">
        <v>108700</v>
      </c>
      <c r="E99" s="51">
        <v>108355.4</v>
      </c>
      <c r="F99" s="47">
        <f t="shared" si="0"/>
        <v>344.6000000000058</v>
      </c>
    </row>
    <row r="100" spans="1:6" s="48" customFormat="1" ht="22.5">
      <c r="A100" s="50" t="s">
        <v>174</v>
      </c>
      <c r="B100" s="53" t="s">
        <v>35</v>
      </c>
      <c r="C100" s="52" t="s">
        <v>312</v>
      </c>
      <c r="D100" s="51">
        <f>D101+D138</f>
        <v>1104000.66</v>
      </c>
      <c r="E100" s="51">
        <f>E101+E138</f>
        <v>1097016.46</v>
      </c>
      <c r="F100" s="47">
        <f t="shared" si="0"/>
        <v>6984.199999999953</v>
      </c>
    </row>
    <row r="101" spans="1:6" s="48" customFormat="1" ht="12.75">
      <c r="A101" s="50" t="s">
        <v>189</v>
      </c>
      <c r="B101" s="53" t="s">
        <v>35</v>
      </c>
      <c r="C101" s="52" t="s">
        <v>313</v>
      </c>
      <c r="D101" s="51">
        <f>D103+D117+D131</f>
        <v>1104000.66</v>
      </c>
      <c r="E101" s="51">
        <f>E103+E117+E131</f>
        <v>1097016.46</v>
      </c>
      <c r="F101" s="47">
        <f t="shared" si="0"/>
        <v>6984.199999999953</v>
      </c>
    </row>
    <row r="102" spans="1:6" s="48" customFormat="1" ht="69.75" customHeight="1" hidden="1">
      <c r="A102" s="50" t="s">
        <v>228</v>
      </c>
      <c r="B102" s="53" t="s">
        <v>35</v>
      </c>
      <c r="C102" s="52" t="s">
        <v>227</v>
      </c>
      <c r="D102" s="51"/>
      <c r="E102" s="51">
        <f>E103+E114</f>
        <v>840290.0700000001</v>
      </c>
      <c r="F102" s="47">
        <f t="shared" si="0"/>
        <v>-840290.0700000001</v>
      </c>
    </row>
    <row r="103" spans="1:6" s="48" customFormat="1" ht="33.75">
      <c r="A103" s="50" t="s">
        <v>229</v>
      </c>
      <c r="B103" s="53" t="s">
        <v>35</v>
      </c>
      <c r="C103" s="52" t="s">
        <v>314</v>
      </c>
      <c r="D103" s="51">
        <f>D104+D108+D113+D114</f>
        <v>835806.27</v>
      </c>
      <c r="E103" s="51">
        <f>E104+E108+E113+E114</f>
        <v>828822.0700000001</v>
      </c>
      <c r="F103" s="47">
        <f t="shared" si="0"/>
        <v>6984.199999999953</v>
      </c>
    </row>
    <row r="104" spans="1:6" s="48" customFormat="1" ht="22.5">
      <c r="A104" s="50" t="s">
        <v>39</v>
      </c>
      <c r="B104" s="53" t="s">
        <v>35</v>
      </c>
      <c r="C104" s="52" t="s">
        <v>315</v>
      </c>
      <c r="D104" s="51">
        <f>D105+D107</f>
        <v>542625.14</v>
      </c>
      <c r="E104" s="51">
        <f>E105+E107</f>
        <v>542625.14</v>
      </c>
      <c r="F104" s="47">
        <f aca="true" t="shared" si="6" ref="F104:F145">D104-E104</f>
        <v>0</v>
      </c>
    </row>
    <row r="105" spans="1:6" s="48" customFormat="1" ht="12" customHeight="1">
      <c r="A105" s="50" t="s">
        <v>40</v>
      </c>
      <c r="B105" s="53" t="s">
        <v>35</v>
      </c>
      <c r="C105" s="52" t="s">
        <v>316</v>
      </c>
      <c r="D105" s="51">
        <v>418572.35</v>
      </c>
      <c r="E105" s="51">
        <v>418572.35</v>
      </c>
      <c r="F105" s="47">
        <f t="shared" si="6"/>
        <v>0</v>
      </c>
    </row>
    <row r="106" spans="1:6" s="48" customFormat="1" ht="12.75" hidden="1">
      <c r="A106" s="50" t="s">
        <v>42</v>
      </c>
      <c r="B106" s="53" t="s">
        <v>35</v>
      </c>
      <c r="C106" s="52" t="s">
        <v>132</v>
      </c>
      <c r="D106" s="51">
        <v>0</v>
      </c>
      <c r="E106" s="51">
        <v>0</v>
      </c>
      <c r="F106" s="47">
        <f t="shared" si="6"/>
        <v>0</v>
      </c>
    </row>
    <row r="107" spans="1:6" s="48" customFormat="1" ht="22.5">
      <c r="A107" s="50" t="s">
        <v>41</v>
      </c>
      <c r="B107" s="53" t="s">
        <v>35</v>
      </c>
      <c r="C107" s="52" t="s">
        <v>317</v>
      </c>
      <c r="D107" s="51">
        <v>124052.79</v>
      </c>
      <c r="E107" s="51">
        <v>124052.79</v>
      </c>
      <c r="F107" s="47">
        <f t="shared" si="6"/>
        <v>0</v>
      </c>
    </row>
    <row r="108" spans="1:6" s="48" customFormat="1" ht="12.75">
      <c r="A108" s="50" t="s">
        <v>43</v>
      </c>
      <c r="B108" s="53" t="s">
        <v>35</v>
      </c>
      <c r="C108" s="52" t="s">
        <v>318</v>
      </c>
      <c r="D108" s="51">
        <f>D109+D110+D111+D112</f>
        <v>196660.86000000002</v>
      </c>
      <c r="E108" s="51">
        <f>E110+E111+E112</f>
        <v>189676.66000000003</v>
      </c>
      <c r="F108" s="47">
        <f t="shared" si="6"/>
        <v>6984.1999999999825</v>
      </c>
    </row>
    <row r="109" spans="1:6" s="48" customFormat="1" ht="12.75" customHeight="1" hidden="1">
      <c r="A109" s="50" t="s">
        <v>45</v>
      </c>
      <c r="B109" s="53" t="s">
        <v>35</v>
      </c>
      <c r="C109" s="52" t="s">
        <v>133</v>
      </c>
      <c r="D109" s="51">
        <v>0</v>
      </c>
      <c r="E109" s="51">
        <v>0</v>
      </c>
      <c r="F109" s="47">
        <f t="shared" si="6"/>
        <v>0</v>
      </c>
    </row>
    <row r="110" spans="1:6" s="48" customFormat="1" ht="12.75">
      <c r="A110" s="50" t="s">
        <v>46</v>
      </c>
      <c r="B110" s="53" t="s">
        <v>35</v>
      </c>
      <c r="C110" s="52" t="s">
        <v>319</v>
      </c>
      <c r="D110" s="51">
        <v>106983</v>
      </c>
      <c r="E110" s="51">
        <v>99998.8</v>
      </c>
      <c r="F110" s="77">
        <f t="shared" si="6"/>
        <v>6984.199999999997</v>
      </c>
    </row>
    <row r="111" spans="1:6" s="48" customFormat="1" ht="22.5">
      <c r="A111" s="50" t="s">
        <v>47</v>
      </c>
      <c r="B111" s="53" t="s">
        <v>35</v>
      </c>
      <c r="C111" s="52" t="s">
        <v>320</v>
      </c>
      <c r="D111" s="51">
        <v>67268.35</v>
      </c>
      <c r="E111" s="51">
        <v>67268.35</v>
      </c>
      <c r="F111" s="47">
        <f t="shared" si="6"/>
        <v>0</v>
      </c>
    </row>
    <row r="112" spans="1:6" s="48" customFormat="1" ht="12.75">
      <c r="A112" s="50" t="s">
        <v>48</v>
      </c>
      <c r="B112" s="53" t="s">
        <v>35</v>
      </c>
      <c r="C112" s="52" t="s">
        <v>321</v>
      </c>
      <c r="D112" s="51">
        <v>22409.51</v>
      </c>
      <c r="E112" s="51">
        <v>22409.51</v>
      </c>
      <c r="F112" s="47">
        <f t="shared" si="6"/>
        <v>0</v>
      </c>
    </row>
    <row r="113" spans="1:6" s="48" customFormat="1" ht="12.75">
      <c r="A113" s="50" t="s">
        <v>49</v>
      </c>
      <c r="B113" s="53" t="s">
        <v>35</v>
      </c>
      <c r="C113" s="52" t="s">
        <v>322</v>
      </c>
      <c r="D113" s="51">
        <v>85052.27</v>
      </c>
      <c r="E113" s="51">
        <v>85052.27</v>
      </c>
      <c r="F113" s="47">
        <f t="shared" si="6"/>
        <v>0</v>
      </c>
    </row>
    <row r="114" spans="1:6" s="48" customFormat="1" ht="21.75" customHeight="1">
      <c r="A114" s="50" t="s">
        <v>50</v>
      </c>
      <c r="B114" s="53" t="s">
        <v>35</v>
      </c>
      <c r="C114" s="52" t="s">
        <v>323</v>
      </c>
      <c r="D114" s="51">
        <f>D115+D116</f>
        <v>11468</v>
      </c>
      <c r="E114" s="51">
        <f>E115+E116</f>
        <v>11468</v>
      </c>
      <c r="F114" s="51">
        <f>F115+F116</f>
        <v>0</v>
      </c>
    </row>
    <row r="115" spans="1:6" s="48" customFormat="1" ht="22.5" hidden="1">
      <c r="A115" s="50" t="s">
        <v>53</v>
      </c>
      <c r="B115" s="53" t="s">
        <v>35</v>
      </c>
      <c r="C115" s="52" t="s">
        <v>230</v>
      </c>
      <c r="D115" s="51">
        <v>0</v>
      </c>
      <c r="E115" s="51">
        <v>0</v>
      </c>
      <c r="F115" s="47">
        <f t="shared" si="6"/>
        <v>0</v>
      </c>
    </row>
    <row r="116" spans="1:6" s="48" customFormat="1" ht="22.5">
      <c r="A116" s="50" t="s">
        <v>51</v>
      </c>
      <c r="B116" s="53" t="s">
        <v>35</v>
      </c>
      <c r="C116" s="52" t="s">
        <v>324</v>
      </c>
      <c r="D116" s="51">
        <v>11468</v>
      </c>
      <c r="E116" s="51">
        <v>11468</v>
      </c>
      <c r="F116" s="47">
        <f t="shared" si="6"/>
        <v>0</v>
      </c>
    </row>
    <row r="117" spans="1:6" s="48" customFormat="1" ht="33.75">
      <c r="A117" s="50" t="s">
        <v>229</v>
      </c>
      <c r="B117" s="53" t="s">
        <v>35</v>
      </c>
      <c r="C117" s="52" t="s">
        <v>325</v>
      </c>
      <c r="D117" s="51">
        <f>D119+D122+D126+D127</f>
        <v>251764.38999999998</v>
      </c>
      <c r="E117" s="51">
        <f>E119+E122+E126+E127</f>
        <v>251764.38999999998</v>
      </c>
      <c r="F117" s="47">
        <f t="shared" si="6"/>
        <v>0</v>
      </c>
    </row>
    <row r="118" spans="1:6" s="48" customFormat="1" ht="12.75" hidden="1">
      <c r="A118" s="50" t="s">
        <v>38</v>
      </c>
      <c r="B118" s="53" t="s">
        <v>35</v>
      </c>
      <c r="C118" s="52" t="s">
        <v>134</v>
      </c>
      <c r="D118" s="51"/>
      <c r="E118" s="51">
        <f>E119+E122+E126</f>
        <v>209124.38999999998</v>
      </c>
      <c r="F118" s="47">
        <f t="shared" si="6"/>
        <v>-209124.38999999998</v>
      </c>
    </row>
    <row r="119" spans="1:6" s="48" customFormat="1" ht="22.5">
      <c r="A119" s="50" t="s">
        <v>39</v>
      </c>
      <c r="B119" s="53" t="s">
        <v>35</v>
      </c>
      <c r="C119" s="52" t="s">
        <v>326</v>
      </c>
      <c r="D119" s="51">
        <f>D120+D121</f>
        <v>189190.59999999998</v>
      </c>
      <c r="E119" s="51">
        <f>E120+E121</f>
        <v>189190.59999999998</v>
      </c>
      <c r="F119" s="47">
        <f t="shared" si="6"/>
        <v>0</v>
      </c>
    </row>
    <row r="120" spans="1:6" s="48" customFormat="1" ht="12.75">
      <c r="A120" s="50" t="s">
        <v>40</v>
      </c>
      <c r="B120" s="53" t="s">
        <v>35</v>
      </c>
      <c r="C120" s="52" t="s">
        <v>327</v>
      </c>
      <c r="D120" s="51">
        <v>145431.9</v>
      </c>
      <c r="E120" s="51">
        <v>145431.9</v>
      </c>
      <c r="F120" s="47">
        <f t="shared" si="6"/>
        <v>0</v>
      </c>
    </row>
    <row r="121" spans="1:6" s="48" customFormat="1" ht="22.5">
      <c r="A121" s="50" t="s">
        <v>41</v>
      </c>
      <c r="B121" s="53" t="s">
        <v>35</v>
      </c>
      <c r="C121" s="52" t="s">
        <v>328</v>
      </c>
      <c r="D121" s="51">
        <v>43758.7</v>
      </c>
      <c r="E121" s="51">
        <v>43758.7</v>
      </c>
      <c r="F121" s="47">
        <f t="shared" si="6"/>
        <v>0</v>
      </c>
    </row>
    <row r="122" spans="1:6" s="48" customFormat="1" ht="12.75" customHeight="1">
      <c r="A122" s="50" t="s">
        <v>43</v>
      </c>
      <c r="B122" s="53" t="s">
        <v>35</v>
      </c>
      <c r="C122" s="52" t="s">
        <v>329</v>
      </c>
      <c r="D122" s="51">
        <f>D125</f>
        <v>10014.19</v>
      </c>
      <c r="E122" s="51">
        <f>E125</f>
        <v>10014.19</v>
      </c>
      <c r="F122" s="47">
        <f t="shared" si="6"/>
        <v>0</v>
      </c>
    </row>
    <row r="123" spans="1:6" s="48" customFormat="1" ht="12.75" hidden="1">
      <c r="A123" s="50" t="s">
        <v>46</v>
      </c>
      <c r="B123" s="53" t="s">
        <v>35</v>
      </c>
      <c r="C123" s="52" t="s">
        <v>135</v>
      </c>
      <c r="D123" s="51">
        <v>0</v>
      </c>
      <c r="E123" s="51">
        <v>0</v>
      </c>
      <c r="F123" s="47">
        <f t="shared" si="6"/>
        <v>0</v>
      </c>
    </row>
    <row r="124" spans="1:6" s="48" customFormat="1" ht="22.5" hidden="1">
      <c r="A124" s="50" t="s">
        <v>47</v>
      </c>
      <c r="B124" s="53" t="s">
        <v>35</v>
      </c>
      <c r="C124" s="52" t="s">
        <v>136</v>
      </c>
      <c r="D124" s="51">
        <v>0</v>
      </c>
      <c r="E124" s="51">
        <v>0</v>
      </c>
      <c r="F124" s="47">
        <f t="shared" si="6"/>
        <v>0</v>
      </c>
    </row>
    <row r="125" spans="1:6" s="48" customFormat="1" ht="12.75">
      <c r="A125" s="50" t="s">
        <v>48</v>
      </c>
      <c r="B125" s="53" t="s">
        <v>35</v>
      </c>
      <c r="C125" s="52" t="s">
        <v>330</v>
      </c>
      <c r="D125" s="51">
        <v>10014.19</v>
      </c>
      <c r="E125" s="51">
        <v>10014.19</v>
      </c>
      <c r="F125" s="47">
        <f t="shared" si="6"/>
        <v>0</v>
      </c>
    </row>
    <row r="126" spans="1:6" s="48" customFormat="1" ht="12.75">
      <c r="A126" s="50" t="s">
        <v>49</v>
      </c>
      <c r="B126" s="53" t="s">
        <v>35</v>
      </c>
      <c r="C126" s="52" t="s">
        <v>331</v>
      </c>
      <c r="D126" s="51">
        <v>9919.6</v>
      </c>
      <c r="E126" s="51">
        <v>9919.6</v>
      </c>
      <c r="F126" s="47">
        <f t="shared" si="6"/>
        <v>0</v>
      </c>
    </row>
    <row r="127" spans="1:6" s="48" customFormat="1" ht="24" customHeight="1">
      <c r="A127" s="50" t="s">
        <v>50</v>
      </c>
      <c r="B127" s="53" t="s">
        <v>35</v>
      </c>
      <c r="C127" s="52" t="s">
        <v>332</v>
      </c>
      <c r="D127" s="51">
        <f>D128+D129</f>
        <v>42640</v>
      </c>
      <c r="E127" s="51">
        <f>E128+E129</f>
        <v>42640</v>
      </c>
      <c r="F127" s="47">
        <f t="shared" si="6"/>
        <v>0</v>
      </c>
    </row>
    <row r="128" spans="1:6" s="48" customFormat="1" ht="27" customHeight="1">
      <c r="A128" s="50" t="s">
        <v>53</v>
      </c>
      <c r="B128" s="53" t="s">
        <v>35</v>
      </c>
      <c r="C128" s="52" t="s">
        <v>333</v>
      </c>
      <c r="D128" s="51">
        <v>40000</v>
      </c>
      <c r="E128" s="51">
        <v>40000</v>
      </c>
      <c r="F128" s="47">
        <f t="shared" si="6"/>
        <v>0</v>
      </c>
    </row>
    <row r="129" spans="1:6" s="48" customFormat="1" ht="24" customHeight="1">
      <c r="A129" s="50" t="s">
        <v>51</v>
      </c>
      <c r="B129" s="53" t="s">
        <v>35</v>
      </c>
      <c r="C129" s="52" t="s">
        <v>334</v>
      </c>
      <c r="D129" s="51">
        <v>2640</v>
      </c>
      <c r="E129" s="51">
        <v>2640</v>
      </c>
      <c r="F129" s="47">
        <f t="shared" si="6"/>
        <v>0</v>
      </c>
    </row>
    <row r="130" spans="1:6" s="48" customFormat="1" ht="22.5" hidden="1">
      <c r="A130" s="50" t="s">
        <v>60</v>
      </c>
      <c r="B130" s="53" t="s">
        <v>35</v>
      </c>
      <c r="C130" s="52" t="s">
        <v>137</v>
      </c>
      <c r="D130" s="51" t="e">
        <f>#REF!</f>
        <v>#REF!</v>
      </c>
      <c r="E130" s="51" t="e">
        <f>#REF!</f>
        <v>#REF!</v>
      </c>
      <c r="F130" s="47" t="e">
        <f t="shared" si="6"/>
        <v>#REF!</v>
      </c>
    </row>
    <row r="131" spans="1:6" s="48" customFormat="1" ht="48.75" customHeight="1">
      <c r="A131" s="50" t="s">
        <v>231</v>
      </c>
      <c r="B131" s="53" t="s">
        <v>35</v>
      </c>
      <c r="C131" s="52" t="s">
        <v>335</v>
      </c>
      <c r="D131" s="51">
        <f aca="true" t="shared" si="7" ref="D131:E133">D132</f>
        <v>16430</v>
      </c>
      <c r="E131" s="51">
        <f t="shared" si="7"/>
        <v>16430</v>
      </c>
      <c r="F131" s="47">
        <f t="shared" si="6"/>
        <v>0</v>
      </c>
    </row>
    <row r="132" spans="1:6" s="48" customFormat="1" ht="12.75">
      <c r="A132" s="50" t="s">
        <v>38</v>
      </c>
      <c r="B132" s="53" t="s">
        <v>35</v>
      </c>
      <c r="C132" s="52" t="s">
        <v>336</v>
      </c>
      <c r="D132" s="51">
        <f t="shared" si="7"/>
        <v>16430</v>
      </c>
      <c r="E132" s="51">
        <f t="shared" si="7"/>
        <v>16430</v>
      </c>
      <c r="F132" s="47">
        <f t="shared" si="6"/>
        <v>0</v>
      </c>
    </row>
    <row r="133" spans="1:6" s="48" customFormat="1" ht="12.75">
      <c r="A133" s="83" t="s">
        <v>243</v>
      </c>
      <c r="B133" s="53" t="s">
        <v>35</v>
      </c>
      <c r="C133" s="52" t="s">
        <v>337</v>
      </c>
      <c r="D133" s="51">
        <f t="shared" si="7"/>
        <v>16430</v>
      </c>
      <c r="E133" s="51">
        <f t="shared" si="7"/>
        <v>16430</v>
      </c>
      <c r="F133" s="47">
        <f t="shared" si="6"/>
        <v>0</v>
      </c>
    </row>
    <row r="134" spans="1:6" s="48" customFormat="1" ht="21.75" customHeight="1">
      <c r="A134" s="82" t="s">
        <v>244</v>
      </c>
      <c r="B134" s="53" t="s">
        <v>35</v>
      </c>
      <c r="C134" s="52" t="s">
        <v>338</v>
      </c>
      <c r="D134" s="51">
        <v>16430</v>
      </c>
      <c r="E134" s="51">
        <v>16430</v>
      </c>
      <c r="F134" s="47">
        <f t="shared" si="6"/>
        <v>0</v>
      </c>
    </row>
    <row r="135" spans="1:6" s="48" customFormat="1" ht="0.75" customHeight="1" hidden="1">
      <c r="A135" s="50" t="s">
        <v>60</v>
      </c>
      <c r="B135" s="53" t="s">
        <v>35</v>
      </c>
      <c r="C135" s="52" t="s">
        <v>188</v>
      </c>
      <c r="D135" s="51">
        <f>D136</f>
        <v>0</v>
      </c>
      <c r="E135" s="51">
        <f>E136</f>
        <v>0</v>
      </c>
      <c r="F135" s="47">
        <f t="shared" si="6"/>
        <v>0</v>
      </c>
    </row>
    <row r="136" spans="1:6" s="48" customFormat="1" ht="12.75" hidden="1">
      <c r="A136" s="50" t="s">
        <v>38</v>
      </c>
      <c r="B136" s="53" t="s">
        <v>35</v>
      </c>
      <c r="C136" s="52" t="s">
        <v>187</v>
      </c>
      <c r="D136" s="51">
        <f>D137</f>
        <v>0</v>
      </c>
      <c r="E136" s="51">
        <f>E137</f>
        <v>0</v>
      </c>
      <c r="F136" s="47">
        <f t="shared" si="6"/>
        <v>0</v>
      </c>
    </row>
    <row r="137" spans="1:6" s="48" customFormat="1" ht="12.75" hidden="1">
      <c r="A137" s="50" t="s">
        <v>48</v>
      </c>
      <c r="B137" s="53" t="s">
        <v>35</v>
      </c>
      <c r="C137" s="52" t="s">
        <v>186</v>
      </c>
      <c r="D137" s="51">
        <v>0</v>
      </c>
      <c r="E137" s="51">
        <v>0</v>
      </c>
      <c r="F137" s="47">
        <f t="shared" si="6"/>
        <v>0</v>
      </c>
    </row>
    <row r="138" spans="1:6" s="48" customFormat="1" ht="22.5" hidden="1">
      <c r="A138" s="50" t="s">
        <v>233</v>
      </c>
      <c r="B138" s="53" t="s">
        <v>35</v>
      </c>
      <c r="C138" s="52" t="s">
        <v>232</v>
      </c>
      <c r="D138" s="51">
        <f>D139</f>
        <v>0</v>
      </c>
      <c r="E138" s="51">
        <f>E139</f>
        <v>0</v>
      </c>
      <c r="F138" s="47">
        <f t="shared" si="6"/>
        <v>0</v>
      </c>
    </row>
    <row r="139" spans="1:6" s="48" customFormat="1" ht="12.75" hidden="1">
      <c r="A139" s="50" t="s">
        <v>38</v>
      </c>
      <c r="B139" s="53" t="s">
        <v>35</v>
      </c>
      <c r="C139" s="52" t="s">
        <v>234</v>
      </c>
      <c r="D139" s="51">
        <f>D140</f>
        <v>0</v>
      </c>
      <c r="E139" s="51">
        <f>E140</f>
        <v>0</v>
      </c>
      <c r="F139" s="47">
        <f t="shared" si="6"/>
        <v>0</v>
      </c>
    </row>
    <row r="140" spans="1:6" s="48" customFormat="1" ht="23.25" customHeight="1" hidden="1">
      <c r="A140" s="50" t="s">
        <v>51</v>
      </c>
      <c r="B140" s="53" t="s">
        <v>35</v>
      </c>
      <c r="C140" s="52" t="s">
        <v>235</v>
      </c>
      <c r="D140" s="51">
        <v>0</v>
      </c>
      <c r="E140" s="51">
        <v>0</v>
      </c>
      <c r="F140" s="47">
        <f t="shared" si="6"/>
        <v>0</v>
      </c>
    </row>
    <row r="141" spans="1:6" s="48" customFormat="1" ht="16.5" customHeight="1">
      <c r="A141" s="50" t="s">
        <v>183</v>
      </c>
      <c r="B141" s="53" t="s">
        <v>35</v>
      </c>
      <c r="C141" s="52" t="s">
        <v>99</v>
      </c>
      <c r="D141" s="51">
        <f aca="true" t="shared" si="8" ref="D141:E144">D142</f>
        <v>38815</v>
      </c>
      <c r="E141" s="51">
        <f t="shared" si="8"/>
        <v>38811.34</v>
      </c>
      <c r="F141" s="47">
        <f t="shared" si="6"/>
        <v>3.6600000000034925</v>
      </c>
    </row>
    <row r="142" spans="1:6" s="48" customFormat="1" ht="12.75" customHeight="1">
      <c r="A142" s="50" t="s">
        <v>185</v>
      </c>
      <c r="B142" s="53" t="s">
        <v>35</v>
      </c>
      <c r="C142" s="52" t="s">
        <v>339</v>
      </c>
      <c r="D142" s="51">
        <f t="shared" si="8"/>
        <v>38815</v>
      </c>
      <c r="E142" s="51">
        <f t="shared" si="8"/>
        <v>38811.34</v>
      </c>
      <c r="F142" s="47">
        <f t="shared" si="6"/>
        <v>3.6600000000034925</v>
      </c>
    </row>
    <row r="143" spans="1:6" s="48" customFormat="1" ht="21.75" customHeight="1">
      <c r="A143" s="50" t="s">
        <v>236</v>
      </c>
      <c r="B143" s="53" t="s">
        <v>35</v>
      </c>
      <c r="C143" s="52" t="s">
        <v>340</v>
      </c>
      <c r="D143" s="51">
        <f t="shared" si="8"/>
        <v>38815</v>
      </c>
      <c r="E143" s="51">
        <f t="shared" si="8"/>
        <v>38811.34</v>
      </c>
      <c r="F143" s="47">
        <f t="shared" si="6"/>
        <v>3.6600000000034925</v>
      </c>
    </row>
    <row r="144" spans="1:6" s="48" customFormat="1" ht="15" customHeight="1">
      <c r="A144" s="50" t="s">
        <v>38</v>
      </c>
      <c r="B144" s="53" t="s">
        <v>35</v>
      </c>
      <c r="C144" s="52" t="s">
        <v>341</v>
      </c>
      <c r="D144" s="51">
        <f t="shared" si="8"/>
        <v>38815</v>
      </c>
      <c r="E144" s="51">
        <f t="shared" si="8"/>
        <v>38811.34</v>
      </c>
      <c r="F144" s="47">
        <f t="shared" si="6"/>
        <v>3.6600000000034925</v>
      </c>
    </row>
    <row r="145" spans="1:6" s="48" customFormat="1" ht="34.5" customHeight="1">
      <c r="A145" s="50" t="s">
        <v>184</v>
      </c>
      <c r="B145" s="53" t="s">
        <v>35</v>
      </c>
      <c r="C145" s="52" t="s">
        <v>342</v>
      </c>
      <c r="D145" s="51">
        <v>38815</v>
      </c>
      <c r="E145" s="51">
        <v>38811.34</v>
      </c>
      <c r="F145" s="47">
        <f t="shared" si="6"/>
        <v>3.6600000000034925</v>
      </c>
    </row>
    <row r="146" spans="1:6" s="48" customFormat="1" ht="24.75" customHeight="1">
      <c r="A146" s="50" t="s">
        <v>61</v>
      </c>
      <c r="B146" s="53" t="s">
        <v>36</v>
      </c>
      <c r="C146" s="52" t="s">
        <v>343</v>
      </c>
      <c r="D146" s="51">
        <f>Доходы!D16-Расходы!D7</f>
        <v>0</v>
      </c>
      <c r="E146" s="51">
        <f>Доходы!E16-Расходы!E7</f>
        <v>210202.1700000004</v>
      </c>
      <c r="F146" s="47">
        <f>D146-E146</f>
        <v>-210202.1700000004</v>
      </c>
    </row>
    <row r="147" spans="4:6" s="18" customFormat="1" ht="12.75">
      <c r="D147" s="26"/>
      <c r="E147" s="26"/>
      <c r="F147" s="26"/>
    </row>
    <row r="152" ht="12.75">
      <c r="D152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9"/>
  <sheetViews>
    <sheetView showGridLines="0" tabSelected="1" zoomScaleSheetLayoutView="100" workbookViewId="0" topLeftCell="A16">
      <selection activeCell="D30" sqref="D30"/>
    </sheetView>
  </sheetViews>
  <sheetFormatPr defaultColWidth="9.00390625" defaultRowHeight="12.75"/>
  <cols>
    <col min="1" max="1" width="30.75390625" style="0" customWidth="1"/>
    <col min="2" max="2" width="4.625" style="0" customWidth="1"/>
    <col min="3" max="3" width="22.00390625" style="0" customWidth="1"/>
    <col min="4" max="4" width="13.75390625" style="0" customWidth="1"/>
    <col min="5" max="5" width="14.375" style="0" customWidth="1"/>
    <col min="6" max="6" width="14.625" style="0" customWidth="1"/>
    <col min="7" max="8" width="0.74609375" style="0" customWidth="1"/>
  </cols>
  <sheetData>
    <row r="1" spans="1:8" ht="15">
      <c r="A1" s="139"/>
      <c r="B1" s="139"/>
      <c r="C1" s="139"/>
      <c r="D1" s="139"/>
      <c r="E1" s="139"/>
      <c r="F1" s="139"/>
      <c r="G1" s="27"/>
      <c r="H1" s="27"/>
    </row>
    <row r="2" spans="1:8" ht="15">
      <c r="A2" s="86"/>
      <c r="B2" s="87"/>
      <c r="C2" s="88"/>
      <c r="D2" s="89"/>
      <c r="E2" s="90"/>
      <c r="F2" s="91" t="s">
        <v>344</v>
      </c>
      <c r="G2" s="27"/>
      <c r="H2" s="27"/>
    </row>
    <row r="3" spans="1:8" ht="12.75" customHeight="1">
      <c r="A3" s="92" t="s">
        <v>345</v>
      </c>
      <c r="C3" s="93"/>
      <c r="D3" s="94"/>
      <c r="E3" s="95"/>
      <c r="F3" s="96"/>
      <c r="G3" s="27"/>
      <c r="H3" s="27"/>
    </row>
    <row r="4" spans="1:8" ht="12.75" customHeight="1">
      <c r="A4" s="15"/>
      <c r="B4" s="97"/>
      <c r="C4" s="98"/>
      <c r="D4" s="99"/>
      <c r="E4" s="99"/>
      <c r="F4" s="98"/>
      <c r="G4" s="27"/>
      <c r="H4" s="27"/>
    </row>
    <row r="5" spans="1:8" ht="11.25" customHeight="1">
      <c r="A5" s="140" t="s">
        <v>5</v>
      </c>
      <c r="B5" s="126" t="s">
        <v>23</v>
      </c>
      <c r="C5" s="126" t="s">
        <v>346</v>
      </c>
      <c r="D5" s="131" t="s">
        <v>347</v>
      </c>
      <c r="E5" s="145" t="s">
        <v>14</v>
      </c>
      <c r="F5" s="135" t="s">
        <v>348</v>
      </c>
      <c r="G5" s="27"/>
      <c r="H5" s="27"/>
    </row>
    <row r="6" spans="1:8" ht="12.75">
      <c r="A6" s="141"/>
      <c r="B6" s="127"/>
      <c r="C6" s="143"/>
      <c r="D6" s="127"/>
      <c r="E6" s="146"/>
      <c r="F6" s="148"/>
      <c r="G6" s="40"/>
      <c r="H6" s="23"/>
    </row>
    <row r="7" spans="1:6" s="26" customFormat="1" ht="12.75">
      <c r="A7" s="141"/>
      <c r="B7" s="127"/>
      <c r="C7" s="143"/>
      <c r="D7" s="127"/>
      <c r="E7" s="146"/>
      <c r="F7" s="149"/>
    </row>
    <row r="8" spans="1:6" s="85" customFormat="1" ht="12.75">
      <c r="A8" s="141"/>
      <c r="B8" s="127"/>
      <c r="C8" s="143"/>
      <c r="D8" s="127"/>
      <c r="E8" s="146"/>
      <c r="F8" s="149"/>
    </row>
    <row r="9" spans="1:6" s="85" customFormat="1" ht="12.75">
      <c r="A9" s="142"/>
      <c r="B9" s="128"/>
      <c r="C9" s="144"/>
      <c r="D9" s="128"/>
      <c r="E9" s="147"/>
      <c r="F9" s="150"/>
    </row>
    <row r="10" spans="1:6" s="85" customFormat="1" ht="13.5" thickBot="1">
      <c r="A10" s="100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5" customFormat="1" ht="22.5">
      <c r="A11" s="101" t="s">
        <v>349</v>
      </c>
      <c r="B11" s="102">
        <v>500</v>
      </c>
      <c r="C11" s="103" t="s">
        <v>350</v>
      </c>
      <c r="D11" s="104">
        <f>D12</f>
        <v>0</v>
      </c>
      <c r="E11" s="105">
        <f>E12</f>
        <v>-210202.16999999993</v>
      </c>
      <c r="F11" s="105">
        <f aca="true" t="shared" si="0" ref="F11:F20">D11-E11</f>
        <v>210202.16999999993</v>
      </c>
    </row>
    <row r="12" spans="1:6" s="85" customFormat="1" ht="22.5">
      <c r="A12" s="101" t="s">
        <v>351</v>
      </c>
      <c r="B12" s="106">
        <v>700</v>
      </c>
      <c r="C12" s="107" t="s">
        <v>352</v>
      </c>
      <c r="D12" s="104">
        <f>D14+D13</f>
        <v>0</v>
      </c>
      <c r="E12" s="108">
        <f>E13+E14</f>
        <v>-210202.16999999993</v>
      </c>
      <c r="F12" s="105">
        <f t="shared" si="0"/>
        <v>210202.16999999993</v>
      </c>
    </row>
    <row r="13" spans="1:6" s="85" customFormat="1" ht="22.5">
      <c r="A13" s="109" t="s">
        <v>353</v>
      </c>
      <c r="B13" s="106">
        <v>700</v>
      </c>
      <c r="C13" s="107" t="s">
        <v>354</v>
      </c>
      <c r="D13" s="104">
        <f>D17</f>
        <v>-3819330</v>
      </c>
      <c r="E13" s="104">
        <f>E17</f>
        <v>-3844834.69</v>
      </c>
      <c r="F13" s="105">
        <f t="shared" si="0"/>
        <v>25504.689999999944</v>
      </c>
    </row>
    <row r="14" spans="1:6" s="85" customFormat="1" ht="22.5">
      <c r="A14" s="109" t="s">
        <v>355</v>
      </c>
      <c r="B14" s="106">
        <v>700</v>
      </c>
      <c r="C14" s="107" t="s">
        <v>356</v>
      </c>
      <c r="D14" s="104">
        <f>D20</f>
        <v>3819330</v>
      </c>
      <c r="E14" s="104">
        <f>E18</f>
        <v>3634632.52</v>
      </c>
      <c r="F14" s="105">
        <f t="shared" si="0"/>
        <v>184697.47999999998</v>
      </c>
    </row>
    <row r="15" spans="1:6" s="85" customFormat="1" ht="22.5">
      <c r="A15" s="109" t="s">
        <v>357</v>
      </c>
      <c r="B15" s="106">
        <v>710</v>
      </c>
      <c r="C15" s="107" t="s">
        <v>358</v>
      </c>
      <c r="D15" s="104">
        <f>D16</f>
        <v>-3819330</v>
      </c>
      <c r="E15" s="104">
        <f>E16</f>
        <v>-3844834.69</v>
      </c>
      <c r="F15" s="105">
        <f t="shared" si="0"/>
        <v>25504.689999999944</v>
      </c>
    </row>
    <row r="16" spans="1:6" s="85" customFormat="1" ht="22.5">
      <c r="A16" s="109" t="s">
        <v>359</v>
      </c>
      <c r="B16" s="106">
        <v>710</v>
      </c>
      <c r="C16" s="107" t="s">
        <v>360</v>
      </c>
      <c r="D16" s="104">
        <f>D17</f>
        <v>-3819330</v>
      </c>
      <c r="E16" s="104">
        <f>E17</f>
        <v>-3844834.69</v>
      </c>
      <c r="F16" s="105">
        <f t="shared" si="0"/>
        <v>25504.689999999944</v>
      </c>
    </row>
    <row r="17" spans="1:6" s="85" customFormat="1" ht="35.25" customHeight="1">
      <c r="A17" s="109" t="s">
        <v>361</v>
      </c>
      <c r="B17" s="106">
        <v>710</v>
      </c>
      <c r="C17" s="107" t="s">
        <v>362</v>
      </c>
      <c r="D17" s="104">
        <v>-3819330</v>
      </c>
      <c r="E17" s="104">
        <v>-3844834.69</v>
      </c>
      <c r="F17" s="105">
        <f t="shared" si="0"/>
        <v>25504.689999999944</v>
      </c>
    </row>
    <row r="18" spans="1:6" s="85" customFormat="1" ht="22.5">
      <c r="A18" s="109" t="s">
        <v>363</v>
      </c>
      <c r="B18" s="106">
        <v>720</v>
      </c>
      <c r="C18" s="107" t="s">
        <v>364</v>
      </c>
      <c r="D18" s="104">
        <f>D19</f>
        <v>3819330</v>
      </c>
      <c r="E18" s="104">
        <f>E19</f>
        <v>3634632.52</v>
      </c>
      <c r="F18" s="105">
        <f t="shared" si="0"/>
        <v>184697.47999999998</v>
      </c>
    </row>
    <row r="19" spans="1:6" s="85" customFormat="1" ht="22.5">
      <c r="A19" s="109" t="s">
        <v>365</v>
      </c>
      <c r="B19" s="106">
        <v>720</v>
      </c>
      <c r="C19" s="107" t="s">
        <v>366</v>
      </c>
      <c r="D19" s="104">
        <f>D20</f>
        <v>3819330</v>
      </c>
      <c r="E19" s="104">
        <f>E20</f>
        <v>3634632.52</v>
      </c>
      <c r="F19" s="105">
        <f t="shared" si="0"/>
        <v>184697.47999999998</v>
      </c>
    </row>
    <row r="20" spans="1:6" s="85" customFormat="1" ht="33.75">
      <c r="A20" s="109" t="s">
        <v>367</v>
      </c>
      <c r="B20" s="110" t="s">
        <v>368</v>
      </c>
      <c r="C20" s="107" t="s">
        <v>369</v>
      </c>
      <c r="D20" s="104">
        <v>3819330</v>
      </c>
      <c r="E20" s="104">
        <v>3634632.52</v>
      </c>
      <c r="F20" s="105">
        <f t="shared" si="0"/>
        <v>184697.47999999998</v>
      </c>
    </row>
    <row r="21" spans="1:6" s="85" customFormat="1" ht="14.25" customHeight="1">
      <c r="A21" s="18"/>
      <c r="B21" s="18"/>
      <c r="C21" s="18"/>
      <c r="D21" s="26"/>
      <c r="E21" s="26"/>
      <c r="F21" s="26"/>
    </row>
    <row r="22" spans="1:6" s="85" customFormat="1" ht="24" customHeight="1">
      <c r="A22" s="138" t="s">
        <v>370</v>
      </c>
      <c r="B22" s="138"/>
      <c r="C22" s="111" t="s">
        <v>371</v>
      </c>
      <c r="D22" s="26"/>
      <c r="E22" s="26"/>
      <c r="F22" s="26"/>
    </row>
    <row r="23" spans="1:6" s="85" customFormat="1" ht="12.75">
      <c r="A23" s="112" t="s">
        <v>372</v>
      </c>
      <c r="B23" s="113"/>
      <c r="C23" s="112" t="s">
        <v>373</v>
      </c>
      <c r="D23" s="114"/>
      <c r="E23" s="115"/>
      <c r="F23" s="116"/>
    </row>
    <row r="24" spans="1:6" s="85" customFormat="1" ht="24" customHeight="1">
      <c r="A24" s="117"/>
      <c r="B24" s="117"/>
      <c r="C24" s="117"/>
      <c r="D24" s="114"/>
      <c r="E24" s="115"/>
      <c r="F24" s="116"/>
    </row>
    <row r="25" spans="1:6" s="85" customFormat="1" ht="12.75" customHeight="1" hidden="1">
      <c r="A25" s="117"/>
      <c r="B25" s="117"/>
      <c r="C25" s="117"/>
      <c r="D25" s="114"/>
      <c r="E25" s="115"/>
      <c r="F25" s="116"/>
    </row>
    <row r="26" spans="1:6" s="85" customFormat="1" ht="17.25" customHeight="1">
      <c r="A26" s="87" t="s">
        <v>374</v>
      </c>
      <c r="B26" s="118"/>
      <c r="C26" s="118"/>
      <c r="D26" s="114"/>
      <c r="E26" s="115"/>
      <c r="F26" s="116"/>
    </row>
    <row r="27" spans="1:6" s="85" customFormat="1" ht="14.25" customHeight="1">
      <c r="A27" s="119" t="s">
        <v>375</v>
      </c>
      <c r="B27" s="119"/>
      <c r="C27" s="119" t="s">
        <v>376</v>
      </c>
      <c r="D27" s="114"/>
      <c r="E27" s="115"/>
      <c r="F27" s="116"/>
    </row>
    <row r="28" spans="1:6" s="85" customFormat="1" ht="12.75">
      <c r="A28" s="112" t="s">
        <v>372</v>
      </c>
      <c r="B28" s="86"/>
      <c r="C28" s="112" t="s">
        <v>373</v>
      </c>
      <c r="D28" s="114"/>
      <c r="E28" s="115"/>
      <c r="F28" s="116"/>
    </row>
    <row r="29" spans="1:6" s="85" customFormat="1" ht="12.75">
      <c r="A29" s="119"/>
      <c r="B29" s="119"/>
      <c r="C29" s="119"/>
      <c r="D29" s="114"/>
      <c r="E29" s="115"/>
      <c r="F29" s="116"/>
    </row>
    <row r="30" spans="1:6" s="85" customFormat="1" ht="12.75">
      <c r="A30" s="6" t="s">
        <v>377</v>
      </c>
      <c r="B30" s="6"/>
      <c r="C30" s="120" t="s">
        <v>378</v>
      </c>
      <c r="D30" s="114"/>
      <c r="E30" s="115"/>
      <c r="F30" s="116"/>
    </row>
    <row r="31" spans="1:6" s="85" customFormat="1" ht="21.75" customHeight="1">
      <c r="A31" s="112" t="s">
        <v>372</v>
      </c>
      <c r="B31" s="86"/>
      <c r="C31" s="112" t="s">
        <v>373</v>
      </c>
      <c r="D31" s="114"/>
      <c r="E31" s="115"/>
      <c r="F31" s="116"/>
    </row>
    <row r="32" spans="1:6" s="85" customFormat="1" ht="21" customHeight="1" hidden="1">
      <c r="A32" s="6"/>
      <c r="B32" s="6"/>
      <c r="C32" s="86"/>
      <c r="D32" s="114"/>
      <c r="E32" s="115"/>
      <c r="F32" s="116"/>
    </row>
    <row r="33" spans="1:6" s="85" customFormat="1" ht="22.5" customHeight="1">
      <c r="A33" s="6" t="s">
        <v>379</v>
      </c>
      <c r="B33" s="117"/>
      <c r="C33" s="117"/>
      <c r="D33" s="26"/>
      <c r="E33" s="26"/>
      <c r="F33" s="26"/>
    </row>
    <row r="34" spans="1:6" s="85" customFormat="1" ht="22.5" customHeight="1" hidden="1">
      <c r="A34" s="121"/>
      <c r="B34" s="121"/>
      <c r="C34" s="122"/>
      <c r="D34" s="114"/>
      <c r="E34" s="115"/>
      <c r="F34" s="116"/>
    </row>
    <row r="35" spans="1:6" s="85" customFormat="1" ht="12.75" hidden="1">
      <c r="A35" s="50" t="s">
        <v>38</v>
      </c>
      <c r="B35" s="53" t="s">
        <v>35</v>
      </c>
      <c r="C35" s="52" t="s">
        <v>210</v>
      </c>
      <c r="D35" s="51">
        <f>D36</f>
        <v>0</v>
      </c>
      <c r="E35" s="51">
        <v>0</v>
      </c>
      <c r="F35" s="77">
        <f aca="true" t="shared" si="1" ref="F35:F40">D35-E35</f>
        <v>0</v>
      </c>
    </row>
    <row r="36" spans="1:6" s="85" customFormat="1" ht="22.5" hidden="1">
      <c r="A36" s="50" t="s">
        <v>39</v>
      </c>
      <c r="B36" s="53" t="s">
        <v>35</v>
      </c>
      <c r="C36" s="52" t="s">
        <v>210</v>
      </c>
      <c r="D36" s="51">
        <v>0</v>
      </c>
      <c r="E36" s="51">
        <v>0</v>
      </c>
      <c r="F36" s="77">
        <f t="shared" si="1"/>
        <v>0</v>
      </c>
    </row>
    <row r="37" spans="1:6" s="85" customFormat="1" ht="27" customHeight="1" hidden="1">
      <c r="A37" s="50" t="s">
        <v>40</v>
      </c>
      <c r="B37" s="53" t="s">
        <v>35</v>
      </c>
      <c r="C37" s="52" t="s">
        <v>210</v>
      </c>
      <c r="D37" s="51">
        <v>0</v>
      </c>
      <c r="E37" s="51">
        <v>0</v>
      </c>
      <c r="F37" s="77">
        <f t="shared" si="1"/>
        <v>0</v>
      </c>
    </row>
    <row r="38" spans="1:6" s="85" customFormat="1" ht="24" customHeight="1" hidden="1">
      <c r="A38" s="50" t="s">
        <v>42</v>
      </c>
      <c r="B38" s="53" t="s">
        <v>35</v>
      </c>
      <c r="C38" s="52" t="s">
        <v>210</v>
      </c>
      <c r="D38" s="51">
        <v>0</v>
      </c>
      <c r="E38" s="51">
        <v>0</v>
      </c>
      <c r="F38" s="77">
        <f t="shared" si="1"/>
        <v>0</v>
      </c>
    </row>
    <row r="39" spans="1:6" s="85" customFormat="1" ht="29.25" customHeight="1" hidden="1">
      <c r="A39" s="50" t="s">
        <v>41</v>
      </c>
      <c r="B39" s="53" t="s">
        <v>35</v>
      </c>
      <c r="C39" s="52" t="s">
        <v>210</v>
      </c>
      <c r="D39" s="51">
        <v>0</v>
      </c>
      <c r="E39" s="51">
        <v>0</v>
      </c>
      <c r="F39" s="77">
        <f t="shared" si="1"/>
        <v>0</v>
      </c>
    </row>
    <row r="40" spans="1:6" s="85" customFormat="1" ht="12.75" hidden="1">
      <c r="A40" s="50" t="s">
        <v>43</v>
      </c>
      <c r="B40" s="53" t="s">
        <v>35</v>
      </c>
      <c r="C40" s="52" t="s">
        <v>210</v>
      </c>
      <c r="D40" s="51">
        <v>0</v>
      </c>
      <c r="E40" s="51">
        <v>0</v>
      </c>
      <c r="F40" s="77">
        <f t="shared" si="1"/>
        <v>0</v>
      </c>
    </row>
    <row r="41" spans="1:6" s="85" customFormat="1" ht="12.75" hidden="1">
      <c r="A41" s="50" t="s">
        <v>45</v>
      </c>
      <c r="B41" s="53" t="s">
        <v>35</v>
      </c>
      <c r="C41" s="52" t="s">
        <v>210</v>
      </c>
      <c r="D41" s="51">
        <v>0</v>
      </c>
      <c r="E41" s="51">
        <v>0</v>
      </c>
      <c r="F41" s="77">
        <f>D41-E41</f>
        <v>0</v>
      </c>
    </row>
    <row r="42" spans="1:6" s="85" customFormat="1" ht="12.75" hidden="1">
      <c r="A42" s="50" t="s">
        <v>48</v>
      </c>
      <c r="B42" s="53" t="s">
        <v>35</v>
      </c>
      <c r="C42" s="52" t="s">
        <v>210</v>
      </c>
      <c r="D42" s="51">
        <v>0</v>
      </c>
      <c r="E42" s="51">
        <v>0</v>
      </c>
      <c r="F42" s="77">
        <f>D42-E42</f>
        <v>0</v>
      </c>
    </row>
    <row r="43" spans="1:6" s="85" customFormat="1" ht="22.5" hidden="1">
      <c r="A43" s="50" t="s">
        <v>50</v>
      </c>
      <c r="B43" s="53" t="s">
        <v>35</v>
      </c>
      <c r="C43" s="52" t="s">
        <v>210</v>
      </c>
      <c r="D43" s="51">
        <v>0</v>
      </c>
      <c r="E43" s="51">
        <v>0</v>
      </c>
      <c r="F43" s="77">
        <f>D43-E43</f>
        <v>0</v>
      </c>
    </row>
    <row r="44" spans="1:6" s="85" customFormat="1" ht="22.5" hidden="1">
      <c r="A44" s="50" t="s">
        <v>53</v>
      </c>
      <c r="B44" s="53" t="s">
        <v>35</v>
      </c>
      <c r="C44" s="52" t="s">
        <v>210</v>
      </c>
      <c r="D44" s="51">
        <v>0</v>
      </c>
      <c r="E44" s="51">
        <v>0</v>
      </c>
      <c r="F44" s="77">
        <f>D44-E44</f>
        <v>0</v>
      </c>
    </row>
    <row r="49" ht="12.75">
      <c r="D49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2013-08-22T11:26:49Z</cp:lastPrinted>
  <dcterms:created xsi:type="dcterms:W3CDTF">1999-06-18T11:49:53Z</dcterms:created>
  <dcterms:modified xsi:type="dcterms:W3CDTF">2013-08-22T11:27:20Z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