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15450" windowHeight="616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60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<sst xmlns="http://schemas.openxmlformats.org/spreadsheetml/2006/main" count="732" uniqueCount="468">
  <si>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</si>
  <si>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</si>
  <si>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</si>
  <si>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</si>
  <si>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</si>
  <si>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</si>
  <si>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</si>
  <si>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</si>
  <si>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</si>
  <si>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</si>
  <si>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</si>
  <si>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</si>
  <si>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</si>
  <si>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</si>
  <si>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</si>
  <si>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</si>
  <si>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</si>
  <si>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</si>
  <si>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</si>
  <si>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</si>
  <si>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</si>
  <si>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</si>
  <si>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</si>
  <si>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</si>
  <si>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</si>
  <si>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</si>
  <si>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</si>
  <si>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</si>
  <si>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</si>
  <si>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</si>
  <si>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</si>
  <si>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</si>
  <si>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</si>
  <si>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</si>
  <si>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</si>
  <si>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</si>
  <si>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</si>
  <si>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</si>
  <si>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</si>
  <si>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</si>
  <si>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</si>
  <si>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</si>
  <si>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</si>
  <si>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</si>
  <si>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</si>
  <si>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</si>
  <si>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</si>
  <si>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</si>
  <si>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</si>
  <si>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</si>
  <si>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</si>
  <si>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</si>
  <si>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</si>
  <si>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</si>
  <si>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</si>
  <si>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</si>
  <si>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</si>
  <si>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</si>
  <si>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</si>
  <si>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</si>
  <si>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</si>
  <si>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</si>
  <si>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</si>
  <si>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</si>
  <si>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</si>
  <si>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</si>
  <si>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</si>
  <si>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</si>
  <si>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</si>
  <si>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</si>
  <si>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</si>
  <si>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</si>
  <si>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</si>
  <si>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</si>
  <si>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</si>
  <si>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</si>
  <si>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</si>
  <si>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</si>
  <si>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</si>
  <si>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</si>
  <si>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</si>
  <si>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</si>
  <si>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</si>
  <si>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</si>
  <si>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</si>
  <si>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</si>
  <si>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</si>
  <si>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</si>
  <si>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</si>
  <si>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</si>
  <si>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</si>
  <si>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720</t>
  </si>
  <si>
    <t>010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</si>
  <si>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</si>
  <si>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</si>
  <si>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</si>
  <si>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</si>
  <si>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</si>
  <si>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</si>
  <si>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</si>
  <si>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</si>
  <si>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</si>
  <si>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</si>
  <si>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</si>
  <si>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</si>
  <si>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</si>
  <si>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</si>
  <si>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</si>
  <si>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</si>
  <si>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</si>
  <si>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</si>
  <si>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</si>
  <si>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</si>
  <si>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</si>
  <si>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</si>
  <si>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</si>
  <si>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</si>
  <si>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</si>
  <si>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</si>
  <si>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</si>
  <si>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О.И. Кругликова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</si>
  <si>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</si>
  <si>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</si>
  <si>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</si>
  <si>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</si>
  <si>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</si>
  <si>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</si>
  <si>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</si>
  <si>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</si>
  <si>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</si>
  <si>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</si>
  <si>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</si>
  <si>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</si>
  <si>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</si>
  <si>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</si>
  <si>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</si>
  <si>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</si>
  <si>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</si>
  <si>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</si>
  <si>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</si>
  <si>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</si>
  <si>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</si>
  <si>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</si>
  <si>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</si>
  <si>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</si>
  <si>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</si>
  <si>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</si>
  <si>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</si>
  <si>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Прочие безвозмездные поступления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</si>
  <si>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</si>
  <si>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</si>
  <si>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</si>
  <si>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</si>
  <si>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</si>
  <si>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</si>
  <si>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</si>
  <si>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18210503010010000110</t>
  </si>
  <si>
    <t>00811105013000000120</t>
  </si>
  <si>
    <t>0</t>
  </si>
  <si>
    <t>Иные межбюджетные трансферты</t>
  </si>
  <si>
    <t>Дополнительная классификация</t>
  </si>
  <si>
    <t>7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</si>
  <si>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</si>
  <si>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</si>
  <si>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</si>
  <si>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</si>
  <si>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</si>
  <si>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</si>
  <si>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Доходы от продажи квартир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</si>
  <si>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</si>
  <si>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</si>
  <si>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</si>
  <si>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</si>
  <si>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Прочие дотации</t>
  </si>
  <si>
    <t>Прочие дотации бюджетам поселений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</si>
  <si>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</si>
  <si>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</si>
  <si>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</si>
  <si>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</si>
  <si>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</si>
  <si>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00120805000000000180</t>
  </si>
  <si>
    <t>00120805000100000180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</si>
  <si>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</si>
  <si>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</si>
  <si>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</si>
  <si>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маторные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</si>
  <si>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</si>
  <si>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</si>
  <si>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10010300000000000000</t>
  </si>
  <si>
    <t>10010302230010000110</t>
  </si>
  <si>
    <t>10010302240101000110</t>
  </si>
  <si>
    <t>10010302250010000110</t>
  </si>
  <si>
    <t>10010302260010000110</t>
  </si>
  <si>
    <t>Субсидии бюджетам бюджетной системы Российской Федерации (межбюджетные субсидии)</t>
  </si>
  <si>
    <t>Субсидии бюджетам на осуществление бюджетной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</si>
  <si>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Средства     самообложения      граждан</t>
  </si>
  <si>
    <t>Средства     самообложения      граждан, зачисляемые в бюджеты поселений</t>
  </si>
  <si>
    <t xml:space="preserve">
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
</t>
  </si>
  <si>
    <t>00811105030000000120</t>
  </si>
  <si>
    <t>00811301995100000130</t>
  </si>
  <si>
    <t>00811301000000000130</t>
  </si>
  <si>
    <t>00811300000000000000</t>
  </si>
  <si>
    <t>00811600000000000000</t>
  </si>
  <si>
    <t>00811700000000000000</t>
  </si>
  <si>
    <t>00811701000100000180</t>
  </si>
  <si>
    <t>00811701050100000180</t>
  </si>
  <si>
    <t>00811714030000000180</t>
  </si>
  <si>
    <t>00920201001000000151</t>
  </si>
  <si>
    <t>00920201001100000151</t>
  </si>
  <si>
    <t>00920201999000000151</t>
  </si>
  <si>
    <t>00920201999100000151</t>
  </si>
  <si>
    <t>00920202000000000151</t>
  </si>
  <si>
    <t>00920202216000000151</t>
  </si>
  <si>
    <t>00920202216100000151</t>
  </si>
  <si>
    <t>Эксперт               _________________</t>
  </si>
  <si>
    <t>00811690050100000140</t>
  </si>
  <si>
    <t>00920204999000000151</t>
  </si>
  <si>
    <t>Администрация Красногорского района Брянской области</t>
  </si>
  <si>
    <t>00890000000000000000</t>
  </si>
  <si>
    <t>008301050000000000000</t>
  </si>
  <si>
    <t>00801050000000000500</t>
  </si>
  <si>
    <t>00801050000000000600</t>
  </si>
  <si>
    <t>00801050200000000500</t>
  </si>
  <si>
    <t>00801050200000000600</t>
  </si>
  <si>
    <t>00920204000000000151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</si>
  <si>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</si>
  <si>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</si>
  <si>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18210606030030000110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</si>
  <si>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</si>
  <si>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</si>
  <si>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</si>
  <si>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</si>
  <si>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</si>
  <si>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</si>
  <si>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квартир, находящихся в собственности городских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</si>
  <si>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</si>
  <si>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00811105013130000120</t>
  </si>
  <si>
    <t>00811105035130000120</t>
  </si>
  <si>
    <t>00811401050130000410</t>
  </si>
  <si>
    <t>00811406013130000430</t>
  </si>
  <si>
    <t>00811714030130000180</t>
  </si>
  <si>
    <t>18210606033130000110</t>
  </si>
  <si>
    <t>00879000000000000000</t>
  </si>
  <si>
    <t xml:space="preserve">  Администрация Красногорского  района Брянской области</t>
  </si>
  <si>
    <t xml:space="preserve">                Иные закупки товаров, работ и услуг для обеспечения государственных (муниципальных) нужд</t>
  </si>
  <si>
    <t>Расходы по оплате взносов на капитальный ремонт многоквартирных домов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</si>
  <si>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</si>
  <si>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</si>
  <si>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</si>
  <si>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</si>
  <si>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на осуществление передаваемых полномочий по осуществлению внешнего муниципального финансового контроля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</si>
  <si>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</si>
  <si>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</si>
  <si>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</si>
  <si>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Иные бюджетные ассигнования</t>
  </si>
  <si>
    <t>Резервные средства</t>
  </si>
  <si>
    <t>Прочие расходы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</si>
  <si>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</si>
  <si>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</si>
  <si>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</si>
  <si>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Увеличение стоимости материальных запасов</t>
  </si>
  <si>
    <t>Иные межбюджетные трансферты муниципальному району на выполнение передаваемых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</si>
  <si>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НАЦИОНАЛЬНАЯ ОБОРОНА</t>
  </si>
  <si>
    <t>Мобилизационная и вневойсковая подготовка</t>
  </si>
  <si>
    <t>Иные межбюджетные трансферты муниципальному району на выполнение передаваемых полномочий по осуществлению первичного воинского учета на территориях. где отсуствуют военные комиссариаты</t>
  </si>
  <si>
    <t>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</si>
  <si>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НАЦИОНАЛЬНАЯ ЭКОНОМИКА</t>
  </si>
  <si>
    <t>Дорожное хозяйство (дорожные фонды)</t>
  </si>
  <si>
    <t>Дорожное хозяйство</t>
  </si>
  <si>
    <t>Содержание и управление дорожным хозяйством</t>
  </si>
  <si>
    <t>Содержание автомобильных дорог общего пользования местного значения за счет средств местного бюджета</t>
  </si>
  <si>
    <t>Работы, услуги по содержанию имущества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</si>
  <si>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</si>
  <si>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</si>
  <si>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</si>
  <si>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Жилищное хозяйство</t>
  </si>
  <si>
    <t>Содействие развитию жилищного строительства</t>
  </si>
  <si>
    <t>Обеспечение мероприятий по капитальному ремонту многоквартирных домов за счет средств бюджетов</t>
  </si>
  <si>
    <t>Субсидии некоммерческим организациям (за исключением государственных (муниципальных) учреждений)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</si>
  <si>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</si>
  <si>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проведению ремонтов многоквартирных домов</t>
  </si>
  <si>
    <t>Благоустройство</t>
  </si>
  <si>
    <t>Уличное освещение</t>
  </si>
  <si>
    <t>Коммунальные услуги</t>
  </si>
  <si>
    <t>Прочие мероприятия  по благоустройству</t>
  </si>
  <si>
    <t>Увеличение стоимости основных средств</t>
  </si>
  <si>
    <t>КУЛЬТУРА, КИНЕМАТОГРАФИЯ</t>
  </si>
  <si>
    <t>Культура</t>
  </si>
  <si>
    <t>Иные межбюджетные трансферты бюджетам муниципальных районов на осуществление передаваемых полномочий по решению отдельных вопросов местного значения поселений в сфере культуры</t>
  </si>
  <si>
    <t>Иные межбюджетные трансферты бюджетам муниципальных районов на осуществление передаваемых полномочий по предаставлению мер социальной поддержки по оплате жилья и коммунальных услуг отдельным категориям граждан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</si>
  <si>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</si>
  <si>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</si>
  <si>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</si>
  <si>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Доплата к пенсиям муниципальных служащих</t>
  </si>
  <si>
    <t>Социальное обеспечение и иные выплаты населению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</si>
  <si>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</si>
  <si>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</si>
  <si>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00800000000000000000</t>
  </si>
  <si>
    <t>00801000000000000000</t>
  </si>
  <si>
    <t>00801060000000000000</t>
  </si>
  <si>
    <t>00801110000000000000</t>
  </si>
  <si>
    <t>00801130000000000000</t>
  </si>
  <si>
    <t>Иные межбюджетные трансферты поселений на финансовое обеспечение расхов связанных с проведением аукционов по продаже движимого и недвижимого имущества и земельных участков, находящихся в собственности Красногорского городского поселения, а также расходов связанных с проведением аукционов на право заключения договоров аренды движимого и недвижимого имущества и земельных участков, находящихся в собственности Красногорского городского поселения</t>
  </si>
  <si>
    <t>00802000000000000000</t>
  </si>
  <si>
    <t>00802030000000000000</t>
  </si>
  <si>
    <t>00804000000000000000</t>
  </si>
  <si>
    <t>00804090000000000000</t>
  </si>
  <si>
    <t>00804093150000000000</t>
  </si>
  <si>
    <t>00804093150100000000</t>
  </si>
  <si>
    <t>00804093150111240000</t>
  </si>
  <si>
    <t>00804093150111240225</t>
  </si>
  <si>
    <t>00804093150111243000</t>
  </si>
  <si>
    <t>00804093150111243225</t>
  </si>
  <si>
    <t>00805000000000000000</t>
  </si>
  <si>
    <t>00805010000000000000</t>
  </si>
  <si>
    <t>00805010980000000000</t>
  </si>
  <si>
    <t>00805010980201000000</t>
  </si>
  <si>
    <t>00805010980201600000</t>
  </si>
  <si>
    <t>00805010980201630000</t>
  </si>
  <si>
    <t>00805010980201630242</t>
  </si>
  <si>
    <t>Предоставление субсидий бюджетным, автономным учреждениям и иным некомерческим организациям</t>
  </si>
  <si>
    <t>00805013430000240000</t>
  </si>
  <si>
    <t>00805013430000240225</t>
  </si>
  <si>
    <t>00805013451000000000</t>
  </si>
  <si>
    <t>00805013451000200000</t>
  </si>
  <si>
    <t>00805013451000244000</t>
  </si>
  <si>
    <t>00805030000000000000</t>
  </si>
  <si>
    <t>00805036000100240000</t>
  </si>
  <si>
    <t>00805036000100240223</t>
  </si>
  <si>
    <t>00805036000100240225</t>
  </si>
  <si>
    <t>00805036000100240340</t>
  </si>
  <si>
    <t>00805036000100244225</t>
  </si>
  <si>
    <t>00805036000100244340</t>
  </si>
  <si>
    <t>00805036000500240000</t>
  </si>
  <si>
    <t>00805036000500240225</t>
  </si>
  <si>
    <t>00805036000500240310</t>
  </si>
  <si>
    <t>00805036000500244310</t>
  </si>
  <si>
    <t>00808000000000000000</t>
  </si>
  <si>
    <t>00808010000000000000</t>
  </si>
  <si>
    <t>00810000000000000000</t>
  </si>
  <si>
    <t>00810010000000000000</t>
  </si>
  <si>
    <t>Результат исплнения бюджета(дефицит/профицит)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</si>
  <si>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</si>
  <si>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</si>
  <si>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В.А. Горелый</t>
  </si>
  <si>
    <t>Строительство, архитектура и дорожное хозяйство Брянской области (2014-2020 годы ПП "Автомобильные дороги" (2014-2020 гг). Обеспечение сохранности автомобильных дорог местного значения и условий безопасности движения по ним</t>
  </si>
  <si>
    <t>00804091931617000000</t>
  </si>
  <si>
    <t>00804091931617243000</t>
  </si>
  <si>
    <t>Прочие работы, услуги</t>
  </si>
  <si>
    <t>00805036000500244226</t>
  </si>
  <si>
    <t>00820202000000000151</t>
  </si>
  <si>
    <t>00820202216000000151</t>
  </si>
  <si>
    <t>00820201003130000151</t>
  </si>
  <si>
    <t>00820201003000000151</t>
  </si>
  <si>
    <t>00820201000000000151</t>
  </si>
  <si>
    <t>00820200000000000000</t>
  </si>
  <si>
    <t>00820000000000000000</t>
  </si>
  <si>
    <t>00820203000000000151</t>
  </si>
  <si>
    <t>00820203015000000151</t>
  </si>
  <si>
    <t>00820203015130000151</t>
  </si>
  <si>
    <t>00820203024000000151</t>
  </si>
  <si>
    <t>00820203024130000151</t>
  </si>
  <si>
    <t>008202022161300000151</t>
  </si>
  <si>
    <t>00805033461000244226</t>
  </si>
  <si>
    <t>00805033461000244000</t>
  </si>
  <si>
    <t>00805023461000200000</t>
  </si>
  <si>
    <t>Реализация мероприятий по изготовлению кадастрового плана</t>
  </si>
  <si>
    <t>00805023461000000000</t>
  </si>
  <si>
    <t>00805020000000000000</t>
  </si>
  <si>
    <t>Коммунальное хозяйство</t>
  </si>
  <si>
    <t>00805036000400244225</t>
  </si>
  <si>
    <t>Содержание мест захоронения</t>
  </si>
  <si>
    <t>00805036000500244223</t>
  </si>
  <si>
    <t>00805036000100244310</t>
  </si>
  <si>
    <t>Расходы по оплате членских взносов</t>
  </si>
  <si>
    <t>Погашение судебных расходов</t>
  </si>
  <si>
    <t>00804093150112000000</t>
  </si>
  <si>
    <t>00804093150112800000</t>
  </si>
  <si>
    <t>Уплата налогов, сборов и иных платежей</t>
  </si>
  <si>
    <t>00804093150112850000</t>
  </si>
  <si>
    <t>Уплата прочих налогов, сборов и иных платежей</t>
  </si>
  <si>
    <t>00804093150112852000</t>
  </si>
  <si>
    <t>00804093150112852290</t>
  </si>
  <si>
    <t>Уплата иных платежей</t>
  </si>
  <si>
    <t>00804093150112853000</t>
  </si>
  <si>
    <t>00804093150112853290</t>
  </si>
  <si>
    <t>00801050201000000610</t>
  </si>
  <si>
    <t>00801050201000000510</t>
  </si>
  <si>
    <t xml:space="preserve">  Дотации бюджетам поселений на поддержку мер по обеспечению сбалансированности бюджетов
                                                                                           </t>
  </si>
  <si>
    <t>00801133150112000000</t>
  </si>
  <si>
    <t>00801133150112800000</t>
  </si>
  <si>
    <t>00801133150112830000</t>
  </si>
  <si>
    <t>00801133150112831000</t>
  </si>
  <si>
    <t>00801133150112831290</t>
  </si>
  <si>
    <t xml:space="preserve">Погашение судебных расходов 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</si>
  <si>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</si>
  <si>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</si>
  <si>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00805013451000244225</t>
  </si>
  <si>
    <t>00801060005210000000</t>
  </si>
  <si>
    <t>00801060005210600000</t>
  </si>
  <si>
    <t>00801060005210631000</t>
  </si>
  <si>
    <t>00801060005210631500</t>
  </si>
  <si>
    <t>00801060005210631540</t>
  </si>
  <si>
    <t>00801110000700500000</t>
  </si>
  <si>
    <t>00801110000700500800</t>
  </si>
  <si>
    <t>00801110000700500870</t>
  </si>
  <si>
    <t>00801130003452000000</t>
  </si>
  <si>
    <t>00801130003452000200</t>
  </si>
  <si>
    <t>00801133000452000240</t>
  </si>
  <si>
    <t>00801130003452000244</t>
  </si>
  <si>
    <t>00801130005210000000</t>
  </si>
  <si>
    <t>00801130005210600000</t>
  </si>
  <si>
    <t>00801130005210634000</t>
  </si>
  <si>
    <t>00801130005210634500</t>
  </si>
  <si>
    <t>00801130005210634540</t>
  </si>
  <si>
    <t>00801130005311202540</t>
  </si>
  <si>
    <t>00801130005310000000</t>
  </si>
  <si>
    <t>00801130005311202000</t>
  </si>
  <si>
    <t>00801130005311202500</t>
  </si>
  <si>
    <t>00802030005210000000</t>
  </si>
  <si>
    <t>00802030005210600000</t>
  </si>
  <si>
    <t>00802030005210632000</t>
  </si>
  <si>
    <t>00802030005210632500</t>
  </si>
  <si>
    <t>00802030005210632540</t>
  </si>
  <si>
    <t>00804090003150111244</t>
  </si>
  <si>
    <t>00804090003150111200</t>
  </si>
  <si>
    <t>00804090003150111000</t>
  </si>
  <si>
    <t>00805010003430000244</t>
  </si>
  <si>
    <t>00805010003430000200</t>
  </si>
  <si>
    <t>00805010003430000000</t>
  </si>
  <si>
    <t>00805030006000100244</t>
  </si>
  <si>
    <t>00805030006000100200</t>
  </si>
  <si>
    <t>00805030006000100000</t>
  </si>
  <si>
    <t>0080503000600000000</t>
  </si>
  <si>
    <t>00805030006000400244</t>
  </si>
  <si>
    <t>00805030006000400200</t>
  </si>
  <si>
    <t>00805030006000400000</t>
  </si>
  <si>
    <t>00805030006000500244</t>
  </si>
  <si>
    <t>00805030006000500200</t>
  </si>
  <si>
    <t>00805030006000500000</t>
  </si>
  <si>
    <t>00808010005210635540</t>
  </si>
  <si>
    <t>0080801005210635500</t>
  </si>
  <si>
    <t>00808010005210635000</t>
  </si>
  <si>
    <t>00808010005210600000</t>
  </si>
  <si>
    <t>00808010005210000000</t>
  </si>
  <si>
    <t>00808010005210636540</t>
  </si>
  <si>
    <t>00808010005210636500</t>
  </si>
  <si>
    <t>00808010005210636000</t>
  </si>
  <si>
    <t>00810010004910100312</t>
  </si>
  <si>
    <t>00810010004910100300</t>
  </si>
  <si>
    <t>00810010004910100000</t>
  </si>
  <si>
    <t>00810010004910000000</t>
  </si>
  <si>
    <t>00804090000S6170243</t>
  </si>
  <si>
    <t>Налог на имущество физических лиц</t>
  </si>
  <si>
    <t>Налог на имущество физических лиц, взиманмых по ставкам, применяемым к объектам налогооблажения, расположенным в границах городских поселений</t>
  </si>
  <si>
    <t>008050100000S9601630</t>
  </si>
  <si>
    <t>008050100000S9601600</t>
  </si>
  <si>
    <t>008050100000S9601000</t>
  </si>
  <si>
    <t>Региональная классификация</t>
  </si>
  <si>
    <t>8</t>
  </si>
  <si>
    <t>00000000000000000000</t>
  </si>
  <si>
    <t>00010000000000000000</t>
  </si>
  <si>
    <t>18210601030130000110</t>
  </si>
  <si>
    <t>18210606043130000110</t>
  </si>
  <si>
    <t>0080105020113000610</t>
  </si>
  <si>
    <t>00801050201130000510</t>
  </si>
  <si>
    <t>на 01 ареля 2016 г.</t>
  </si>
  <si>
    <t>01.04.2016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</si>
</sst>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20"/>
      <name val="Arial Cyr"/>
      <family val="0"/>
    </font>
    <font>
      <b/>
      <sz val="10"/>
      <color indexed="8"/>
      <name val="Times New Roman"/>
      <family val="1"/>
    </font>
    <font>
      <u val="single"/>
      <sz val="10"/>
      <color theme="11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0" fillId="0" borderId="16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shrinkToFit="1"/>
    </xf>
    <xf numFmtId="49" fontId="0" fillId="0" borderId="11" xfId="0" applyNumberFormat="1" applyBorder="1" applyAlignment="1">
      <alignment shrinkToFit="1"/>
    </xf>
    <xf numFmtId="0" fontId="4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4" fontId="4" fillId="0" borderId="17" xfId="0" applyNumberFormat="1" applyFont="1" applyBorder="1" applyAlignment="1">
      <alignment horizontal="right" shrinkToFit="1"/>
    </xf>
    <xf numFmtId="0" fontId="4" fillId="0" borderId="18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 shrinkToFit="1"/>
    </xf>
    <xf numFmtId="175" fontId="4" fillId="0" borderId="17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17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4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vertical="justify"/>
    </xf>
    <xf numFmtId="175" fontId="4" fillId="0" borderId="17" xfId="0" applyNumberFormat="1" applyFont="1" applyBorder="1" applyAlignment="1">
      <alignment vertical="center" shrinkToFit="1"/>
    </xf>
    <xf numFmtId="0" fontId="28" fillId="0" borderId="17" xfId="0" applyFont="1" applyBorder="1" applyAlignment="1">
      <alignment horizontal="justify" vertical="top" wrapText="1"/>
    </xf>
    <xf numFmtId="0" fontId="29" fillId="0" borderId="17" xfId="0" applyFont="1" applyBorder="1" applyAlignment="1">
      <alignment horizontal="justify"/>
    </xf>
    <xf numFmtId="2" fontId="4" fillId="0" borderId="17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 shrinkToFit="1"/>
    </xf>
    <xf numFmtId="0" fontId="27" fillId="0" borderId="17" xfId="0" applyFont="1" applyBorder="1" applyAlignment="1">
      <alignment vertical="justify"/>
    </xf>
    <xf numFmtId="49" fontId="27" fillId="0" borderId="17" xfId="0" applyNumberFormat="1" applyFont="1" applyBorder="1" applyAlignment="1">
      <alignment/>
    </xf>
    <xf numFmtId="2" fontId="27" fillId="0" borderId="17" xfId="0" applyNumberFormat="1" applyFont="1" applyBorder="1" applyAlignment="1">
      <alignment horizontal="right"/>
    </xf>
    <xf numFmtId="2" fontId="27" fillId="0" borderId="17" xfId="0" applyNumberFormat="1" applyFont="1" applyBorder="1" applyAlignment="1">
      <alignment horizontal="right" shrinkToFit="1"/>
    </xf>
    <xf numFmtId="4" fontId="0" fillId="0" borderId="0" xfId="0" applyNumberFormat="1" applyFont="1" applyFill="1" applyAlignment="1">
      <alignment/>
    </xf>
    <xf numFmtId="0" fontId="28" fillId="0" borderId="17" xfId="0" applyFont="1" applyBorder="1" applyAlignment="1">
      <alignment horizontal="left" vertical="justify"/>
    </xf>
    <xf numFmtId="49" fontId="28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28" fillId="0" borderId="17" xfId="0" applyNumberFormat="1" applyFont="1" applyBorder="1" applyAlignment="1">
      <alignment/>
    </xf>
    <xf numFmtId="0" fontId="29" fillId="0" borderId="17" xfId="0" applyFont="1" applyBorder="1" applyAlignment="1">
      <alignment horizontal="left" vertical="justify"/>
    </xf>
    <xf numFmtId="49" fontId="29" fillId="0" borderId="17" xfId="0" applyNumberFormat="1" applyFont="1" applyBorder="1" applyAlignment="1">
      <alignment/>
    </xf>
    <xf numFmtId="2" fontId="27" fillId="0" borderId="17" xfId="0" applyNumberFormat="1" applyFont="1" applyBorder="1" applyAlignment="1">
      <alignment/>
    </xf>
    <xf numFmtId="0" fontId="39" fillId="18" borderId="17" xfId="0" applyFont="1" applyFill="1" applyBorder="1" applyAlignment="1">
      <alignment vertical="top" wrapText="1"/>
    </xf>
    <xf numFmtId="0" fontId="32" fillId="0" borderId="17" xfId="0" applyFont="1" applyBorder="1" applyAlignment="1">
      <alignment/>
    </xf>
    <xf numFmtId="49" fontId="32" fillId="0" borderId="17" xfId="0" applyNumberFormat="1" applyFont="1" applyBorder="1" applyAlignment="1">
      <alignment horizontal="center"/>
    </xf>
    <xf numFmtId="0" fontId="32" fillId="0" borderId="17" xfId="0" applyFont="1" applyBorder="1" applyAlignment="1">
      <alignment horizontal="left" vertical="justify"/>
    </xf>
    <xf numFmtId="4" fontId="32" fillId="0" borderId="17" xfId="0" applyNumberFormat="1" applyFont="1" applyBorder="1" applyAlignment="1">
      <alignment/>
    </xf>
    <xf numFmtId="0" fontId="32" fillId="0" borderId="23" xfId="0" applyFont="1" applyBorder="1" applyAlignment="1">
      <alignment shrinkToFit="1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5" xfId="0" applyFont="1" applyBorder="1" applyAlignment="1">
      <alignment horizontal="center" shrinkToFit="1"/>
    </xf>
    <xf numFmtId="0" fontId="32" fillId="0" borderId="24" xfId="0" applyFont="1" applyBorder="1" applyAlignment="1">
      <alignment horizontal="center" shrinkToFit="1"/>
    </xf>
    <xf numFmtId="0" fontId="32" fillId="0" borderId="2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/>
    </xf>
    <xf numFmtId="0" fontId="32" fillId="0" borderId="23" xfId="0" applyFont="1" applyBorder="1" applyAlignment="1">
      <alignment horizontal="center" shrinkToFit="1"/>
    </xf>
    <xf numFmtId="49" fontId="32" fillId="0" borderId="23" xfId="0" applyNumberFormat="1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left"/>
    </xf>
    <xf numFmtId="0" fontId="32" fillId="0" borderId="26" xfId="0" applyFont="1" applyBorder="1" applyAlignment="1">
      <alignment horizontal="center" shrinkToFit="1"/>
    </xf>
    <xf numFmtId="0" fontId="32" fillId="0" borderId="17" xfId="0" applyFont="1" applyFill="1" applyBorder="1" applyAlignment="1">
      <alignment/>
    </xf>
    <xf numFmtId="0" fontId="32" fillId="0" borderId="1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shrinkToFit="1"/>
    </xf>
    <xf numFmtId="49" fontId="32" fillId="0" borderId="24" xfId="0" applyNumberFormat="1" applyFont="1" applyBorder="1" applyAlignment="1">
      <alignment horizontal="center" vertical="center" shrinkToFit="1"/>
    </xf>
    <xf numFmtId="0" fontId="40" fillId="18" borderId="17" xfId="0" applyFont="1" applyFill="1" applyBorder="1" applyAlignment="1">
      <alignment vertical="top" wrapText="1"/>
    </xf>
    <xf numFmtId="0" fontId="34" fillId="0" borderId="17" xfId="0" applyFont="1" applyBorder="1" applyAlignment="1">
      <alignment/>
    </xf>
    <xf numFmtId="49" fontId="34" fillId="0" borderId="17" xfId="0" applyNumberFormat="1" applyFont="1" applyBorder="1" applyAlignment="1">
      <alignment horizontal="center"/>
    </xf>
    <xf numFmtId="2" fontId="39" fillId="0" borderId="17" xfId="0" applyNumberFormat="1" applyFont="1" applyFill="1" applyBorder="1" applyAlignment="1">
      <alignment horizontal="center" vertical="justify" shrinkToFit="1"/>
    </xf>
    <xf numFmtId="2" fontId="32" fillId="0" borderId="17" xfId="0" applyNumberFormat="1" applyFont="1" applyBorder="1" applyAlignment="1">
      <alignment horizontal="center" vertical="justify"/>
    </xf>
    <xf numFmtId="4" fontId="40" fillId="0" borderId="17" xfId="0" applyNumberFormat="1" applyFont="1" applyFill="1" applyBorder="1" applyAlignment="1">
      <alignment horizontal="center" vertical="justify" shrinkToFit="1"/>
    </xf>
    <xf numFmtId="4" fontId="39" fillId="0" borderId="17" xfId="0" applyNumberFormat="1" applyFont="1" applyFill="1" applyBorder="1" applyAlignment="1">
      <alignment horizontal="center" vertical="justify" shrinkToFit="1"/>
    </xf>
    <xf numFmtId="0" fontId="32" fillId="0" borderId="27" xfId="0" applyFont="1" applyBorder="1" applyAlignment="1">
      <alignment horizontal="left" wrapText="1"/>
    </xf>
    <xf numFmtId="0" fontId="34" fillId="0" borderId="17" xfId="0" applyNumberFormat="1" applyFont="1" applyBorder="1" applyAlignment="1">
      <alignment wrapText="1"/>
    </xf>
    <xf numFmtId="0" fontId="32" fillId="0" borderId="17" xfId="0" applyNumberFormat="1" applyFont="1" applyBorder="1" applyAlignment="1">
      <alignment wrapText="1"/>
    </xf>
    <xf numFmtId="0" fontId="32" fillId="0" borderId="17" xfId="0" applyFont="1" applyBorder="1" applyAlignment="1">
      <alignment horizontal="justify" vertical="top" wrapText="1"/>
    </xf>
    <xf numFmtId="0" fontId="34" fillId="0" borderId="17" xfId="0" applyFont="1" applyBorder="1" applyAlignment="1">
      <alignment horizontal="justify" vertical="top" wrapText="1"/>
    </xf>
    <xf numFmtId="0" fontId="32" fillId="0" borderId="0" xfId="0" applyFont="1" applyAlignment="1">
      <alignment vertical="justify"/>
    </xf>
    <xf numFmtId="49" fontId="32" fillId="0" borderId="0" xfId="0" applyNumberFormat="1" applyFont="1" applyAlignment="1">
      <alignment horizontal="center"/>
    </xf>
    <xf numFmtId="49" fontId="32" fillId="0" borderId="17" xfId="0" applyNumberFormat="1" applyFont="1" applyBorder="1" applyAlignment="1">
      <alignment wrapText="1"/>
    </xf>
    <xf numFmtId="0" fontId="34" fillId="0" borderId="17" xfId="0" applyNumberFormat="1" applyFont="1" applyBorder="1" applyAlignment="1">
      <alignment horizontal="left" wrapText="1"/>
    </xf>
    <xf numFmtId="0" fontId="32" fillId="0" borderId="23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2" fillId="0" borderId="17" xfId="0" applyNumberFormat="1" applyFont="1" applyBorder="1" applyAlignment="1">
      <alignment horizontal="center" shrinkToFit="1"/>
    </xf>
    <xf numFmtId="4" fontId="34" fillId="0" borderId="17" xfId="0" applyNumberFormat="1" applyFont="1" applyBorder="1" applyAlignment="1">
      <alignment horizontal="right" shrinkToFit="1"/>
    </xf>
    <xf numFmtId="4" fontId="32" fillId="0" borderId="17" xfId="0" applyNumberFormat="1" applyFont="1" applyBorder="1" applyAlignment="1">
      <alignment horizontal="right" shrinkToFit="1"/>
    </xf>
    <xf numFmtId="49" fontId="34" fillId="0" borderId="17" xfId="0" applyNumberFormat="1" applyFont="1" applyBorder="1" applyAlignment="1">
      <alignment horizontal="center" shrinkToFit="1"/>
    </xf>
    <xf numFmtId="49" fontId="34" fillId="0" borderId="17" xfId="0" applyNumberFormat="1" applyFont="1" applyBorder="1" applyAlignment="1">
      <alignment horizontal="center" vertical="justify"/>
    </xf>
    <xf numFmtId="49" fontId="32" fillId="0" borderId="17" xfId="0" applyNumberFormat="1" applyFont="1" applyBorder="1" applyAlignment="1">
      <alignment horizontal="center" vertical="justify"/>
    </xf>
    <xf numFmtId="2" fontId="32" fillId="0" borderId="17" xfId="0" applyNumberFormat="1" applyFont="1" applyBorder="1" applyAlignment="1">
      <alignment horizontal="right" shrinkToFit="1"/>
    </xf>
    <xf numFmtId="49" fontId="33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 vertical="justify"/>
    </xf>
    <xf numFmtId="0" fontId="29" fillId="0" borderId="17" xfId="0" applyNumberFormat="1" applyFont="1" applyBorder="1" applyAlignment="1">
      <alignment wrapText="1"/>
    </xf>
    <xf numFmtId="49" fontId="27" fillId="0" borderId="17" xfId="0" applyNumberFormat="1" applyFont="1" applyBorder="1" applyAlignment="1">
      <alignment horizontal="center" shrinkToFit="1"/>
    </xf>
    <xf numFmtId="4" fontId="27" fillId="0" borderId="17" xfId="0" applyNumberFormat="1" applyFont="1" applyBorder="1" applyAlignment="1">
      <alignment horizontal="right" shrinkToFit="1"/>
    </xf>
    <xf numFmtId="0" fontId="28" fillId="0" borderId="17" xfId="0" applyNumberFormat="1" applyFont="1" applyBorder="1" applyAlignment="1">
      <alignment wrapText="1"/>
    </xf>
    <xf numFmtId="2" fontId="28" fillId="0" borderId="24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2" fontId="32" fillId="0" borderId="17" xfId="0" applyNumberFormat="1" applyFont="1" applyBorder="1" applyAlignment="1">
      <alignment/>
    </xf>
    <xf numFmtId="0" fontId="39" fillId="19" borderId="17" xfId="0" applyFont="1" applyFill="1" applyBorder="1" applyAlignment="1">
      <alignment vertical="top" wrapText="1"/>
    </xf>
    <xf numFmtId="0" fontId="32" fillId="19" borderId="17" xfId="0" applyFont="1" applyFill="1" applyBorder="1" applyAlignment="1">
      <alignment/>
    </xf>
    <xf numFmtId="49" fontId="32" fillId="19" borderId="17" xfId="0" applyNumberFormat="1" applyFont="1" applyFill="1" applyBorder="1" applyAlignment="1">
      <alignment horizontal="center" vertical="justify"/>
    </xf>
    <xf numFmtId="4" fontId="39" fillId="19" borderId="17" xfId="0" applyNumberFormat="1" applyFont="1" applyFill="1" applyBorder="1" applyAlignment="1">
      <alignment horizontal="center" vertical="justify" shrinkToFit="1"/>
    </xf>
    <xf numFmtId="2" fontId="32" fillId="19" borderId="17" xfId="0" applyNumberFormat="1" applyFont="1" applyFill="1" applyBorder="1" applyAlignment="1">
      <alignment horizontal="center" vertical="justify"/>
    </xf>
    <xf numFmtId="2" fontId="34" fillId="0" borderId="17" xfId="0" applyNumberFormat="1" applyFont="1" applyBorder="1" applyAlignment="1">
      <alignment horizontal="center" vertical="justify"/>
    </xf>
    <xf numFmtId="2" fontId="32" fillId="0" borderId="0" xfId="0" applyNumberFormat="1" applyFont="1" applyBorder="1" applyAlignment="1">
      <alignment/>
    </xf>
    <xf numFmtId="0" fontId="39" fillId="18" borderId="17" xfId="0" applyFont="1" applyFill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center" shrinkToFit="1"/>
    </xf>
    <xf numFmtId="49" fontId="1" fillId="0" borderId="17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/>
    </xf>
    <xf numFmtId="49" fontId="28" fillId="0" borderId="0" xfId="0" applyNumberFormat="1" applyFont="1" applyBorder="1" applyAlignment="1">
      <alignment/>
    </xf>
    <xf numFmtId="0" fontId="39" fillId="0" borderId="28" xfId="0" applyFont="1" applyFill="1" applyBorder="1" applyAlignment="1">
      <alignment horizontal="left" vertical="top" wrapText="1"/>
    </xf>
    <xf numFmtId="49" fontId="32" fillId="0" borderId="17" xfId="0" applyNumberFormat="1" applyFont="1" applyFill="1" applyBorder="1" applyAlignment="1">
      <alignment horizontal="center" vertical="justify"/>
    </xf>
    <xf numFmtId="2" fontId="32" fillId="0" borderId="17" xfId="0" applyNumberFormat="1" applyFont="1" applyFill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 vertical="center" wrapText="1"/>
    </xf>
    <xf numFmtId="0" fontId="32" fillId="0" borderId="23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49" fontId="32" fillId="0" borderId="24" xfId="0" applyNumberFormat="1" applyFont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 shrinkToFit="1"/>
    </xf>
    <xf numFmtId="0" fontId="32" fillId="0" borderId="23" xfId="0" applyFont="1" applyBorder="1" applyAlignment="1">
      <alignment vertical="center" wrapText="1" shrinkToFit="1"/>
    </xf>
    <xf numFmtId="0" fontId="32" fillId="0" borderId="20" xfId="0" applyFont="1" applyBorder="1" applyAlignment="1">
      <alignment vertical="center" wrapText="1" shrinkToFit="1"/>
    </xf>
    <xf numFmtId="0" fontId="32" fillId="0" borderId="24" xfId="0" applyFont="1" applyBorder="1" applyAlignment="1">
      <alignment horizontal="center" vertical="justify" shrinkToFit="1"/>
    </xf>
    <xf numFmtId="0" fontId="32" fillId="0" borderId="23" xfId="0" applyFont="1" applyBorder="1" applyAlignment="1">
      <alignment horizontal="center" vertical="justify" shrinkToFit="1"/>
    </xf>
    <xf numFmtId="0" fontId="32" fillId="0" borderId="20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4" xfId="0" applyFont="1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 shrinkToFit="1"/>
    </xf>
    <xf numFmtId="49" fontId="4" fillId="0" borderId="23" xfId="0" applyNumberFormat="1" applyFont="1" applyBorder="1" applyAlignment="1">
      <alignment horizontal="center" vertical="center" wrapText="1" shrinkToFit="1"/>
    </xf>
    <xf numFmtId="49" fontId="4" fillId="0" borderId="20" xfId="0" applyNumberFormat="1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37"/>
  <sheetViews>
    <sheetView tabSelected="1" zoomScalePageLayoutView="0" workbookViewId="0" topLeftCell="A4">
      <selection activeCell="E21" sqref="E21"/>
    </sheetView>
  </sheetViews>
  <sheetFormatPr defaultColWidth="9.00390625" defaultRowHeight="12.75"/>
  <cols>
    <col min="1" max="1" width="36.25390625" style="0" customWidth="1"/>
    <col min="2" max="2" width="4.25390625" style="0" customWidth="1"/>
    <col min="3" max="3" width="20.625" style="0" customWidth="1"/>
    <col min="4" max="4" width="12.75390625" style="0" customWidth="1"/>
    <col min="5" max="5" width="14.25390625" style="0" customWidth="1"/>
    <col min="6" max="6" width="15.75390625" style="0" customWidth="1"/>
    <col min="7" max="8" width="0.74609375" style="0" hidden="1" customWidth="1"/>
    <col min="10" max="10" width="11.75390625" style="0" bestFit="1" customWidth="1"/>
  </cols>
  <sheetData>
    <row r="1" s="20" customFormat="1" ht="12.75">
      <c r="E1" s="64" t="s">
        <v>84</v>
      </c>
    </row>
    <row r="2" s="20" customFormat="1" ht="12.75">
      <c r="E2" s="20" t="s">
        <v>85</v>
      </c>
    </row>
    <row r="3" s="20" customFormat="1" ht="12.75">
      <c r="E3" s="20" t="s">
        <v>86</v>
      </c>
    </row>
    <row r="4" s="20" customFormat="1" ht="12.75">
      <c r="E4" s="20" t="s">
        <v>90</v>
      </c>
    </row>
    <row r="5" s="20" customFormat="1" ht="12.75"/>
    <row r="6" spans="1:8" s="21" customFormat="1" ht="13.5" customHeight="1">
      <c r="A6" s="17" t="s">
        <v>59</v>
      </c>
      <c r="B6" s="17"/>
      <c r="C6" s="7"/>
      <c r="D6" s="7"/>
      <c r="E6" s="7"/>
      <c r="F6" s="2"/>
      <c r="G6" s="22"/>
      <c r="H6" s="23"/>
    </row>
    <row r="7" spans="1:8" s="21" customFormat="1" ht="13.5" customHeight="1" thickBot="1">
      <c r="A7" s="17"/>
      <c r="B7" s="17"/>
      <c r="C7" s="7"/>
      <c r="D7" s="7"/>
      <c r="E7" s="7"/>
      <c r="F7" s="15" t="s">
        <v>44</v>
      </c>
      <c r="G7" s="22"/>
      <c r="H7" s="23"/>
    </row>
    <row r="8" spans="1:8" s="21" customFormat="1" ht="13.5" customHeight="1">
      <c r="A8"/>
      <c r="B8" s="6"/>
      <c r="C8"/>
      <c r="D8"/>
      <c r="E8" s="65" t="s">
        <v>89</v>
      </c>
      <c r="F8" s="10" t="s">
        <v>56</v>
      </c>
      <c r="G8" s="22"/>
      <c r="H8" s="23"/>
    </row>
    <row r="9" spans="1:8" s="21" customFormat="1" ht="13.5" customHeight="1">
      <c r="A9" s="50"/>
      <c r="B9" s="50" t="s">
        <v>466</v>
      </c>
      <c r="C9" s="50"/>
      <c r="D9" s="50"/>
      <c r="E9" s="65" t="s">
        <v>57</v>
      </c>
      <c r="F9" s="11" t="s">
        <v>467</v>
      </c>
      <c r="G9" s="22"/>
      <c r="H9" s="23"/>
    </row>
    <row r="10" spans="1:8" s="21" customFormat="1" ht="13.5" customHeight="1">
      <c r="A10" s="6" t="s">
        <v>70</v>
      </c>
      <c r="B10" s="6"/>
      <c r="C10" s="6"/>
      <c r="D10" s="5"/>
      <c r="E10" s="66" t="s">
        <v>64</v>
      </c>
      <c r="F10" s="72"/>
      <c r="G10" s="22"/>
      <c r="H10" s="23"/>
    </row>
    <row r="11" spans="1:8" s="21" customFormat="1" ht="21.75" customHeight="1">
      <c r="A11" s="6" t="s">
        <v>71</v>
      </c>
      <c r="B11" s="170" t="s">
        <v>217</v>
      </c>
      <c r="C11" s="170"/>
      <c r="D11" s="170"/>
      <c r="E11" s="66" t="s">
        <v>72</v>
      </c>
      <c r="F11" s="55"/>
      <c r="G11" s="22"/>
      <c r="H11" s="23"/>
    </row>
    <row r="12" spans="1:8" s="21" customFormat="1" ht="13.5" customHeight="1">
      <c r="A12" s="6" t="s">
        <v>58</v>
      </c>
      <c r="B12" s="6"/>
      <c r="C12" s="6"/>
      <c r="D12" s="5"/>
      <c r="E12" s="67" t="s">
        <v>73</v>
      </c>
      <c r="F12" s="71"/>
      <c r="G12" s="22"/>
      <c r="H12" s="23"/>
    </row>
    <row r="13" spans="1:8" s="21" customFormat="1" ht="13.5" customHeight="1">
      <c r="A13" s="50" t="s">
        <v>88</v>
      </c>
      <c r="B13" s="6"/>
      <c r="C13" s="6"/>
      <c r="D13" s="5"/>
      <c r="E13" s="5"/>
      <c r="F13" s="24"/>
      <c r="G13" s="22"/>
      <c r="H13" s="23"/>
    </row>
    <row r="14" spans="1:8" s="21" customFormat="1" ht="13.5" customHeight="1" thickBot="1">
      <c r="A14" s="6" t="s">
        <v>87</v>
      </c>
      <c r="B14" s="6"/>
      <c r="C14" s="6"/>
      <c r="D14" s="5"/>
      <c r="E14" s="5"/>
      <c r="F14" s="12" t="s">
        <v>40</v>
      </c>
      <c r="G14" s="22"/>
      <c r="H14" s="23"/>
    </row>
    <row r="15" spans="1:8" ht="14.25" customHeight="1">
      <c r="A15" s="171" t="s">
        <v>52</v>
      </c>
      <c r="B15" s="171"/>
      <c r="C15" s="171"/>
      <c r="D15" s="171"/>
      <c r="E15" s="171"/>
      <c r="F15" s="171"/>
      <c r="G15" s="34"/>
      <c r="H15" s="34"/>
    </row>
    <row r="16" spans="1:8" ht="5.25" customHeight="1">
      <c r="A16" s="16"/>
      <c r="B16" s="16"/>
      <c r="C16" s="8"/>
      <c r="D16" s="9"/>
      <c r="E16" s="9"/>
      <c r="F16" s="9"/>
      <c r="G16" s="9"/>
      <c r="H16" s="9"/>
    </row>
    <row r="17" spans="1:6" ht="13.5" customHeight="1">
      <c r="A17" s="172" t="s">
        <v>45</v>
      </c>
      <c r="B17" s="172" t="s">
        <v>66</v>
      </c>
      <c r="C17" s="136" t="s">
        <v>77</v>
      </c>
      <c r="D17" s="177" t="s">
        <v>54</v>
      </c>
      <c r="E17" s="177" t="s">
        <v>55</v>
      </c>
      <c r="F17" s="172" t="s">
        <v>53</v>
      </c>
    </row>
    <row r="18" spans="1:6" ht="9.75" customHeight="1">
      <c r="A18" s="173"/>
      <c r="B18" s="175"/>
      <c r="C18" s="136" t="s">
        <v>78</v>
      </c>
      <c r="D18" s="178"/>
      <c r="E18" s="178"/>
      <c r="F18" s="175"/>
    </row>
    <row r="19" spans="1:6" ht="9.75" customHeight="1">
      <c r="A19" s="174"/>
      <c r="B19" s="176"/>
      <c r="C19" s="136" t="s">
        <v>75</v>
      </c>
      <c r="D19" s="179"/>
      <c r="E19" s="179"/>
      <c r="F19" s="176"/>
    </row>
    <row r="20" spans="1:6" ht="9.75" customHeight="1" thickBot="1">
      <c r="A20" s="116">
        <v>1</v>
      </c>
      <c r="B20" s="137">
        <v>2</v>
      </c>
      <c r="C20" s="137">
        <v>3</v>
      </c>
      <c r="D20" s="138" t="s">
        <v>41</v>
      </c>
      <c r="E20" s="138" t="s">
        <v>42</v>
      </c>
      <c r="F20" s="138" t="s">
        <v>46</v>
      </c>
    </row>
    <row r="21" spans="1:10" s="19" customFormat="1" ht="12.75">
      <c r="A21" s="127" t="s">
        <v>79</v>
      </c>
      <c r="B21" s="139" t="s">
        <v>92</v>
      </c>
      <c r="C21" s="101" t="s">
        <v>460</v>
      </c>
      <c r="D21" s="140">
        <f>D22+D82</f>
        <v>11243735</v>
      </c>
      <c r="E21" s="140">
        <f>E22+E82</f>
        <v>2874016.57</v>
      </c>
      <c r="F21" s="140">
        <f aca="true" t="shared" si="0" ref="F21:F49">D21-E21</f>
        <v>8369718.43</v>
      </c>
      <c r="G21" s="60"/>
      <c r="H21" s="60"/>
      <c r="I21" s="60"/>
      <c r="J21" s="60"/>
    </row>
    <row r="22" spans="1:10" s="62" customFormat="1" ht="13.5" customHeight="1">
      <c r="A22" s="128" t="s">
        <v>0</v>
      </c>
      <c r="B22" s="142" t="s">
        <v>92</v>
      </c>
      <c r="C22" s="101" t="s">
        <v>461</v>
      </c>
      <c r="D22" s="140">
        <f>D24+D38+D41+D51+D55+D64+D77+D32+D31+D72+D63+D33+D75+D45</f>
        <v>6886000</v>
      </c>
      <c r="E22" s="140">
        <f>E25+E27+E30+E43+E48+E50+E56+E68+E69+E80+E63+E79+E33+E38+E75+E29+E45</f>
        <v>1784840.38</v>
      </c>
      <c r="F22" s="140">
        <f>F25+F27+F30+F43+F48+F50+F56+F68+F69+F80+F63+F79+F33+F38+F75</f>
        <v>5108053.640000001</v>
      </c>
      <c r="G22" s="61"/>
      <c r="H22" s="61"/>
      <c r="I22" s="61"/>
      <c r="J22" s="61"/>
    </row>
    <row r="23" spans="1:10" s="62" customFormat="1" ht="12.75">
      <c r="A23" s="129" t="s">
        <v>1</v>
      </c>
      <c r="B23" s="139" t="s">
        <v>92</v>
      </c>
      <c r="C23" s="101" t="s">
        <v>123</v>
      </c>
      <c r="D23" s="141">
        <f>D24</f>
        <v>2948000</v>
      </c>
      <c r="E23" s="141">
        <f>E24</f>
        <v>671625.3</v>
      </c>
      <c r="F23" s="141">
        <f t="shared" si="0"/>
        <v>2276374.7</v>
      </c>
      <c r="G23" s="61"/>
      <c r="H23" s="61"/>
      <c r="I23" s="61"/>
      <c r="J23" s="61"/>
    </row>
    <row r="24" spans="1:10" s="62" customFormat="1" ht="12.75">
      <c r="A24" s="129" t="s">
        <v>2</v>
      </c>
      <c r="B24" s="139" t="s">
        <v>92</v>
      </c>
      <c r="C24" s="101" t="s">
        <v>122</v>
      </c>
      <c r="D24" s="141">
        <f>D26+D25+D30+D27+D29</f>
        <v>2948000</v>
      </c>
      <c r="E24" s="141">
        <f>E26+E25+E30+E29</f>
        <v>671625.3</v>
      </c>
      <c r="F24" s="141">
        <f t="shared" si="0"/>
        <v>2276374.7</v>
      </c>
      <c r="G24" s="61"/>
      <c r="H24" s="61"/>
      <c r="I24" s="61"/>
      <c r="J24" s="61"/>
    </row>
    <row r="25" spans="1:10" s="62" customFormat="1" ht="100.5" customHeight="1">
      <c r="A25" s="130" t="s">
        <v>342</v>
      </c>
      <c r="B25" s="139"/>
      <c r="C25" s="101" t="s">
        <v>121</v>
      </c>
      <c r="D25" s="141">
        <v>2893000</v>
      </c>
      <c r="E25" s="141">
        <v>626340.29</v>
      </c>
      <c r="F25" s="141">
        <f>D25-E25</f>
        <v>2266659.71</v>
      </c>
      <c r="G25" s="61"/>
      <c r="H25" s="61"/>
      <c r="I25" s="61"/>
      <c r="J25" s="91"/>
    </row>
    <row r="26" spans="1:10" s="62" customFormat="1" ht="47.25" customHeight="1" hidden="1">
      <c r="A26" s="129" t="s">
        <v>3</v>
      </c>
      <c r="B26" s="139" t="s">
        <v>92</v>
      </c>
      <c r="C26" s="101" t="s">
        <v>124</v>
      </c>
      <c r="D26" s="141">
        <v>0</v>
      </c>
      <c r="E26" s="141">
        <f>E27+E28</f>
        <v>0</v>
      </c>
      <c r="F26" s="141">
        <f t="shared" si="0"/>
        <v>0</v>
      </c>
      <c r="G26" s="61"/>
      <c r="H26" s="61"/>
      <c r="I26" s="61"/>
      <c r="J26" s="61"/>
    </row>
    <row r="27" spans="1:10" s="62" customFormat="1" ht="147.75" customHeight="1" hidden="1">
      <c r="A27" s="130" t="s">
        <v>162</v>
      </c>
      <c r="B27" s="139" t="s">
        <v>92</v>
      </c>
      <c r="C27" s="101" t="s">
        <v>124</v>
      </c>
      <c r="D27" s="141">
        <v>0</v>
      </c>
      <c r="E27" s="141">
        <v>0</v>
      </c>
      <c r="F27" s="141">
        <f t="shared" si="0"/>
        <v>0</v>
      </c>
      <c r="G27" s="61"/>
      <c r="H27" s="61"/>
      <c r="I27" s="61"/>
      <c r="J27" s="61"/>
    </row>
    <row r="28" spans="1:10" s="62" customFormat="1" ht="102.75" customHeight="1" hidden="1">
      <c r="A28" s="129" t="s">
        <v>4</v>
      </c>
      <c r="B28" s="139" t="s">
        <v>92</v>
      </c>
      <c r="C28" s="101" t="s">
        <v>142</v>
      </c>
      <c r="D28" s="141">
        <v>0</v>
      </c>
      <c r="E28" s="141">
        <v>0</v>
      </c>
      <c r="F28" s="141">
        <f t="shared" si="0"/>
        <v>0</v>
      </c>
      <c r="G28" s="61"/>
      <c r="H28" s="61"/>
      <c r="I28" s="61"/>
      <c r="J28" s="61"/>
    </row>
    <row r="29" spans="1:10" s="62" customFormat="1" ht="135.75" customHeight="1">
      <c r="A29" s="129" t="s">
        <v>162</v>
      </c>
      <c r="B29" s="139" t="s">
        <v>92</v>
      </c>
      <c r="C29" s="101" t="s">
        <v>124</v>
      </c>
      <c r="D29" s="141">
        <v>0</v>
      </c>
      <c r="E29" s="141">
        <v>6885.75</v>
      </c>
      <c r="F29" s="141">
        <f t="shared" si="0"/>
        <v>-6885.75</v>
      </c>
      <c r="G29" s="61"/>
      <c r="H29" s="61"/>
      <c r="I29" s="61"/>
      <c r="J29" s="61"/>
    </row>
    <row r="30" spans="1:10" s="62" customFormat="1" ht="64.5" customHeight="1">
      <c r="A30" s="130" t="s">
        <v>163</v>
      </c>
      <c r="B30" s="139" t="s">
        <v>92</v>
      </c>
      <c r="C30" s="101" t="s">
        <v>143</v>
      </c>
      <c r="D30" s="141">
        <v>55000</v>
      </c>
      <c r="E30" s="141">
        <v>38399.26</v>
      </c>
      <c r="F30" s="141">
        <f t="shared" si="0"/>
        <v>16600.739999999998</v>
      </c>
      <c r="G30" s="61"/>
      <c r="H30" s="61"/>
      <c r="I30" s="61"/>
      <c r="J30" s="61"/>
    </row>
    <row r="31" spans="1:10" s="62" customFormat="1" ht="91.5" customHeight="1" hidden="1">
      <c r="A31" s="129" t="s">
        <v>145</v>
      </c>
      <c r="B31" s="139" t="s">
        <v>92</v>
      </c>
      <c r="C31" s="101" t="s">
        <v>144</v>
      </c>
      <c r="D31" s="141">
        <v>0</v>
      </c>
      <c r="E31" s="141">
        <v>3.6</v>
      </c>
      <c r="F31" s="141">
        <f t="shared" si="0"/>
        <v>-3.6</v>
      </c>
      <c r="G31" s="61"/>
      <c r="H31" s="61"/>
      <c r="I31" s="61"/>
      <c r="J31" s="61"/>
    </row>
    <row r="32" spans="1:10" s="62" customFormat="1" ht="67.5" customHeight="1" hidden="1">
      <c r="A32" s="129" t="s">
        <v>109</v>
      </c>
      <c r="B32" s="139" t="s">
        <v>92</v>
      </c>
      <c r="C32" s="101" t="s">
        <v>125</v>
      </c>
      <c r="D32" s="141">
        <v>0</v>
      </c>
      <c r="E32" s="141">
        <v>0</v>
      </c>
      <c r="F32" s="141">
        <f t="shared" si="0"/>
        <v>0</v>
      </c>
      <c r="G32" s="61"/>
      <c r="H32" s="61"/>
      <c r="I32" s="61"/>
      <c r="J32" s="61"/>
    </row>
    <row r="33" spans="1:10" s="62" customFormat="1" ht="50.25" customHeight="1">
      <c r="A33" s="131" t="s">
        <v>183</v>
      </c>
      <c r="B33" s="139" t="s">
        <v>92</v>
      </c>
      <c r="C33" s="144" t="s">
        <v>188</v>
      </c>
      <c r="D33" s="140">
        <f>D34+D35+D36+D37</f>
        <v>1393000</v>
      </c>
      <c r="E33" s="140">
        <f>E34+E35+E36+E37</f>
        <v>396703.67</v>
      </c>
      <c r="F33" s="140">
        <f>D33-E33</f>
        <v>996296.3300000001</v>
      </c>
      <c r="G33" s="61"/>
      <c r="H33" s="61"/>
      <c r="I33" s="61"/>
      <c r="J33" s="61"/>
    </row>
    <row r="34" spans="1:10" s="62" customFormat="1" ht="90.75" customHeight="1">
      <c r="A34" s="130" t="s">
        <v>184</v>
      </c>
      <c r="B34" s="139" t="s">
        <v>92</v>
      </c>
      <c r="C34" s="144" t="s">
        <v>189</v>
      </c>
      <c r="D34" s="141">
        <v>400000</v>
      </c>
      <c r="E34" s="141">
        <v>137989.86</v>
      </c>
      <c r="F34" s="141">
        <f>D34-E34</f>
        <v>262010.14</v>
      </c>
      <c r="G34" s="61"/>
      <c r="H34" s="61"/>
      <c r="I34" s="61"/>
      <c r="J34" s="61"/>
    </row>
    <row r="35" spans="1:10" s="62" customFormat="1" ht="102" customHeight="1">
      <c r="A35" s="130" t="s">
        <v>185</v>
      </c>
      <c r="B35" s="139" t="s">
        <v>92</v>
      </c>
      <c r="C35" s="144" t="s">
        <v>190</v>
      </c>
      <c r="D35" s="141">
        <v>10000</v>
      </c>
      <c r="E35" s="141">
        <v>2410.61</v>
      </c>
      <c r="F35" s="141">
        <f>D35-E35</f>
        <v>7589.389999999999</v>
      </c>
      <c r="G35" s="61"/>
      <c r="H35" s="61"/>
      <c r="I35" s="61"/>
      <c r="J35" s="61"/>
    </row>
    <row r="36" spans="1:10" s="62" customFormat="1" ht="94.5" customHeight="1">
      <c r="A36" s="130" t="s">
        <v>186</v>
      </c>
      <c r="B36" s="139" t="s">
        <v>92</v>
      </c>
      <c r="C36" s="144" t="s">
        <v>191</v>
      </c>
      <c r="D36" s="141">
        <v>978000</v>
      </c>
      <c r="E36" s="141">
        <v>281114.09</v>
      </c>
      <c r="F36" s="141">
        <f>D36-E36</f>
        <v>696885.9099999999</v>
      </c>
      <c r="G36" s="61"/>
      <c r="H36" s="61"/>
      <c r="I36" s="61"/>
      <c r="J36" s="61"/>
    </row>
    <row r="37" spans="1:10" s="62" customFormat="1" ht="94.5" customHeight="1">
      <c r="A37" s="130" t="s">
        <v>187</v>
      </c>
      <c r="B37" s="139" t="s">
        <v>92</v>
      </c>
      <c r="C37" s="144" t="s">
        <v>192</v>
      </c>
      <c r="D37" s="141">
        <v>5000</v>
      </c>
      <c r="E37" s="141">
        <v>-24810.89</v>
      </c>
      <c r="F37" s="141">
        <f>D37-E37</f>
        <v>29810.89</v>
      </c>
      <c r="G37" s="61"/>
      <c r="H37" s="61"/>
      <c r="I37" s="61"/>
      <c r="J37" s="61"/>
    </row>
    <row r="38" spans="1:10" s="62" customFormat="1" ht="12.75" hidden="1">
      <c r="A38" s="128" t="s">
        <v>5</v>
      </c>
      <c r="B38" s="142" t="s">
        <v>92</v>
      </c>
      <c r="C38" s="122" t="s">
        <v>126</v>
      </c>
      <c r="D38" s="140">
        <f>D39+D40</f>
        <v>0</v>
      </c>
      <c r="E38" s="140">
        <f>E39+E40</f>
        <v>0</v>
      </c>
      <c r="F38" s="140">
        <f t="shared" si="0"/>
        <v>0</v>
      </c>
      <c r="G38" s="61"/>
      <c r="H38" s="61"/>
      <c r="I38" s="61"/>
      <c r="J38" s="61"/>
    </row>
    <row r="39" spans="1:10" s="62" customFormat="1" ht="16.5" customHeight="1" hidden="1">
      <c r="A39" s="129" t="s">
        <v>6</v>
      </c>
      <c r="B39" s="139" t="s">
        <v>92</v>
      </c>
      <c r="C39" s="101" t="s">
        <v>156</v>
      </c>
      <c r="D39" s="141">
        <v>0</v>
      </c>
      <c r="E39" s="141">
        <v>0</v>
      </c>
      <c r="F39" s="141">
        <f t="shared" si="0"/>
        <v>0</v>
      </c>
      <c r="G39" s="61"/>
      <c r="H39" s="61"/>
      <c r="I39" s="61"/>
      <c r="J39" s="61"/>
    </row>
    <row r="40" spans="1:10" s="62" customFormat="1" ht="35.25" customHeight="1" hidden="1">
      <c r="A40" s="132" t="s">
        <v>147</v>
      </c>
      <c r="B40" s="139" t="s">
        <v>92</v>
      </c>
      <c r="C40" s="133" t="s">
        <v>146</v>
      </c>
      <c r="D40" s="141">
        <v>0</v>
      </c>
      <c r="E40" s="141">
        <v>0</v>
      </c>
      <c r="F40" s="141">
        <f>D40-E40</f>
        <v>0</v>
      </c>
      <c r="G40" s="61"/>
      <c r="H40" s="61"/>
      <c r="I40" s="61"/>
      <c r="J40" s="61"/>
    </row>
    <row r="41" spans="1:10" s="62" customFormat="1" ht="12.75">
      <c r="A41" s="128" t="s">
        <v>7</v>
      </c>
      <c r="B41" s="142" t="s">
        <v>92</v>
      </c>
      <c r="C41" s="101" t="s">
        <v>127</v>
      </c>
      <c r="D41" s="140">
        <f>D43+D44</f>
        <v>1806000</v>
      </c>
      <c r="E41" s="140">
        <f>E43+E44</f>
        <v>566540.4299999999</v>
      </c>
      <c r="F41" s="140">
        <f t="shared" si="0"/>
        <v>1239459.57</v>
      </c>
      <c r="G41" s="61"/>
      <c r="H41" s="61"/>
      <c r="I41" s="61"/>
      <c r="J41" s="61"/>
    </row>
    <row r="42" spans="1:10" s="62" customFormat="1" ht="16.5" customHeight="1" hidden="1">
      <c r="A42" s="129" t="s">
        <v>8</v>
      </c>
      <c r="B42" s="139" t="s">
        <v>92</v>
      </c>
      <c r="C42" s="101" t="s">
        <v>128</v>
      </c>
      <c r="D42" s="141">
        <f>D43</f>
        <v>0</v>
      </c>
      <c r="E42" s="141">
        <f>E43</f>
        <v>0</v>
      </c>
      <c r="F42" s="141">
        <f>D42-E42</f>
        <v>0</v>
      </c>
      <c r="G42" s="61"/>
      <c r="H42" s="61"/>
      <c r="I42" s="61"/>
      <c r="J42" s="61"/>
    </row>
    <row r="43" spans="1:10" s="62" customFormat="1" ht="64.5" customHeight="1" hidden="1">
      <c r="A43" s="129" t="s">
        <v>225</v>
      </c>
      <c r="B43" s="139" t="s">
        <v>92</v>
      </c>
      <c r="C43" s="101" t="s">
        <v>129</v>
      </c>
      <c r="D43" s="141">
        <v>0</v>
      </c>
      <c r="E43" s="141">
        <v>0</v>
      </c>
      <c r="F43" s="141">
        <f>D43-E43</f>
        <v>0</v>
      </c>
      <c r="G43" s="61"/>
      <c r="H43" s="61"/>
      <c r="I43" s="61"/>
      <c r="J43" s="61"/>
    </row>
    <row r="44" spans="1:10" s="62" customFormat="1" ht="12.75">
      <c r="A44" s="128" t="s">
        <v>9</v>
      </c>
      <c r="B44" s="142" t="s">
        <v>92</v>
      </c>
      <c r="C44" s="101" t="s">
        <v>130</v>
      </c>
      <c r="D44" s="140">
        <f>D48+D50+D45</f>
        <v>1806000</v>
      </c>
      <c r="E44" s="140">
        <f>E48+E50+E45</f>
        <v>566540.4299999999</v>
      </c>
      <c r="F44" s="140">
        <f t="shared" si="0"/>
        <v>1239459.57</v>
      </c>
      <c r="G44" s="61"/>
      <c r="H44" s="61"/>
      <c r="I44" s="61"/>
      <c r="J44" s="61"/>
    </row>
    <row r="45" spans="1:10" s="62" customFormat="1" ht="12.75">
      <c r="A45" s="129" t="s">
        <v>453</v>
      </c>
      <c r="B45" s="139" t="s">
        <v>92</v>
      </c>
      <c r="C45" s="101" t="s">
        <v>128</v>
      </c>
      <c r="D45" s="141">
        <f>D46</f>
        <v>0</v>
      </c>
      <c r="E45" s="141">
        <f>E46</f>
        <v>8.27</v>
      </c>
      <c r="F45" s="141">
        <f>D45-E45</f>
        <v>-8.27</v>
      </c>
      <c r="G45" s="61"/>
      <c r="H45" s="61"/>
      <c r="I45" s="61"/>
      <c r="J45" s="61"/>
    </row>
    <row r="46" spans="1:10" s="62" customFormat="1" ht="51">
      <c r="A46" s="129" t="s">
        <v>454</v>
      </c>
      <c r="B46" s="139" t="s">
        <v>92</v>
      </c>
      <c r="C46" s="101" t="s">
        <v>462</v>
      </c>
      <c r="D46" s="141">
        <v>0</v>
      </c>
      <c r="E46" s="141">
        <v>8.27</v>
      </c>
      <c r="F46" s="141">
        <f>D46-E46</f>
        <v>-8.27</v>
      </c>
      <c r="G46" s="61"/>
      <c r="H46" s="61"/>
      <c r="I46" s="61"/>
      <c r="J46" s="61"/>
    </row>
    <row r="47" spans="1:10" s="62" customFormat="1" ht="19.5" customHeight="1">
      <c r="A47" s="129" t="s">
        <v>226</v>
      </c>
      <c r="B47" s="139" t="s">
        <v>92</v>
      </c>
      <c r="C47" s="101" t="s">
        <v>227</v>
      </c>
      <c r="D47" s="141">
        <f>D48</f>
        <v>1800000</v>
      </c>
      <c r="E47" s="141">
        <f>E48</f>
        <v>588125.21</v>
      </c>
      <c r="F47" s="141">
        <f t="shared" si="0"/>
        <v>1211874.79</v>
      </c>
      <c r="G47" s="61"/>
      <c r="H47" s="61"/>
      <c r="I47" s="61"/>
      <c r="J47" s="61"/>
    </row>
    <row r="48" spans="1:10" s="62" customFormat="1" ht="49.5" customHeight="1">
      <c r="A48" s="129" t="s">
        <v>228</v>
      </c>
      <c r="B48" s="139" t="s">
        <v>92</v>
      </c>
      <c r="C48" s="101" t="s">
        <v>241</v>
      </c>
      <c r="D48" s="141">
        <v>1800000</v>
      </c>
      <c r="E48" s="141">
        <v>588125.21</v>
      </c>
      <c r="F48" s="141">
        <f t="shared" si="0"/>
        <v>1211874.79</v>
      </c>
      <c r="G48" s="61"/>
      <c r="H48" s="61"/>
      <c r="I48" s="61"/>
      <c r="J48" s="61"/>
    </row>
    <row r="49" spans="1:10" s="62" customFormat="1" ht="22.5" customHeight="1">
      <c r="A49" s="128" t="s">
        <v>229</v>
      </c>
      <c r="B49" s="139" t="s">
        <v>92</v>
      </c>
      <c r="C49" s="101" t="s">
        <v>230</v>
      </c>
      <c r="D49" s="141">
        <f>D50</f>
        <v>6000</v>
      </c>
      <c r="E49" s="141">
        <f>E50</f>
        <v>-21593.05</v>
      </c>
      <c r="F49" s="141">
        <f t="shared" si="0"/>
        <v>27593.05</v>
      </c>
      <c r="G49" s="61"/>
      <c r="H49" s="61"/>
      <c r="I49" s="61"/>
      <c r="J49" s="61"/>
    </row>
    <row r="50" spans="1:10" s="62" customFormat="1" ht="52.5" customHeight="1">
      <c r="A50" s="129" t="s">
        <v>231</v>
      </c>
      <c r="B50" s="139" t="s">
        <v>92</v>
      </c>
      <c r="C50" s="101" t="s">
        <v>463</v>
      </c>
      <c r="D50" s="141">
        <v>6000</v>
      </c>
      <c r="E50" s="141">
        <v>-21593.05</v>
      </c>
      <c r="F50" s="141">
        <f>F49</f>
        <v>27593.05</v>
      </c>
      <c r="G50" s="61"/>
      <c r="H50" s="61"/>
      <c r="I50" s="61"/>
      <c r="J50" s="61"/>
    </row>
    <row r="51" spans="1:10" s="62" customFormat="1" ht="0.75" customHeight="1" hidden="1">
      <c r="A51" s="128" t="s">
        <v>10</v>
      </c>
      <c r="B51" s="142" t="s">
        <v>92</v>
      </c>
      <c r="C51" s="122" t="s">
        <v>131</v>
      </c>
      <c r="D51" s="140">
        <f>D54</f>
        <v>0</v>
      </c>
      <c r="E51" s="140">
        <f>E54</f>
        <v>0</v>
      </c>
      <c r="F51" s="140">
        <f>D51-E51</f>
        <v>0</v>
      </c>
      <c r="G51" s="61"/>
      <c r="H51" s="61"/>
      <c r="I51" s="61"/>
      <c r="J51" s="61"/>
    </row>
    <row r="52" spans="1:10" s="62" customFormat="1" ht="12.75" hidden="1">
      <c r="A52" s="129" t="s">
        <v>11</v>
      </c>
      <c r="B52" s="139" t="s">
        <v>92</v>
      </c>
      <c r="C52" s="101" t="s">
        <v>132</v>
      </c>
      <c r="D52" s="141">
        <v>0</v>
      </c>
      <c r="E52" s="141">
        <v>0</v>
      </c>
      <c r="F52" s="141">
        <f>D52-E52</f>
        <v>0</v>
      </c>
      <c r="G52" s="61"/>
      <c r="H52" s="61"/>
      <c r="I52" s="61"/>
      <c r="J52" s="61"/>
    </row>
    <row r="53" spans="1:10" s="62" customFormat="1" ht="24" customHeight="1" hidden="1">
      <c r="A53" s="129" t="s">
        <v>12</v>
      </c>
      <c r="B53" s="139" t="s">
        <v>92</v>
      </c>
      <c r="C53" s="101" t="s">
        <v>133</v>
      </c>
      <c r="D53" s="141">
        <f>D54</f>
        <v>0</v>
      </c>
      <c r="E53" s="141">
        <f>E54</f>
        <v>0</v>
      </c>
      <c r="F53" s="141">
        <f>D53-E53</f>
        <v>0</v>
      </c>
      <c r="G53" s="61"/>
      <c r="H53" s="61"/>
      <c r="I53" s="61"/>
      <c r="J53" s="61"/>
    </row>
    <row r="54" spans="1:10" s="62" customFormat="1" ht="35.25" customHeight="1" hidden="1">
      <c r="A54" s="129" t="s">
        <v>13</v>
      </c>
      <c r="B54" s="139" t="s">
        <v>92</v>
      </c>
      <c r="C54" s="101" t="s">
        <v>134</v>
      </c>
      <c r="D54" s="141">
        <v>0</v>
      </c>
      <c r="E54" s="141">
        <v>0</v>
      </c>
      <c r="F54" s="141">
        <f>D54-E54</f>
        <v>0</v>
      </c>
      <c r="G54" s="61"/>
      <c r="H54" s="61"/>
      <c r="I54" s="61"/>
      <c r="J54" s="61"/>
    </row>
    <row r="55" spans="1:10" s="62" customFormat="1" ht="54.75" customHeight="1">
      <c r="A55" s="128" t="s">
        <v>14</v>
      </c>
      <c r="B55" s="142" t="s">
        <v>92</v>
      </c>
      <c r="C55" s="101" t="s">
        <v>135</v>
      </c>
      <c r="D55" s="140">
        <f>D56</f>
        <v>369000</v>
      </c>
      <c r="E55" s="140">
        <f>E56</f>
        <v>129156.05</v>
      </c>
      <c r="F55" s="140">
        <f>D55-E55</f>
        <v>239843.95</v>
      </c>
      <c r="G55" s="61"/>
      <c r="H55" s="61"/>
      <c r="I55" s="61"/>
      <c r="J55" s="61"/>
    </row>
    <row r="56" spans="1:10" s="62" customFormat="1" ht="120" customHeight="1">
      <c r="A56" s="129" t="s">
        <v>15</v>
      </c>
      <c r="B56" s="139" t="s">
        <v>92</v>
      </c>
      <c r="C56" s="101" t="s">
        <v>136</v>
      </c>
      <c r="D56" s="141">
        <f>D58+D60</f>
        <v>369000</v>
      </c>
      <c r="E56" s="141">
        <f>E58+E60</f>
        <v>129156.05</v>
      </c>
      <c r="F56" s="141">
        <f>F58+F60</f>
        <v>239843.94999999998</v>
      </c>
      <c r="G56" s="61"/>
      <c r="H56" s="61"/>
      <c r="I56" s="61"/>
      <c r="J56" s="61"/>
    </row>
    <row r="57" spans="1:10" s="62" customFormat="1" ht="82.5" customHeight="1">
      <c r="A57" s="129" t="s">
        <v>16</v>
      </c>
      <c r="B57" s="139" t="s">
        <v>92</v>
      </c>
      <c r="C57" s="101" t="s">
        <v>157</v>
      </c>
      <c r="D57" s="141">
        <f>D58</f>
        <v>355000</v>
      </c>
      <c r="E57" s="141">
        <f>E58</f>
        <v>71346.27</v>
      </c>
      <c r="F57" s="141">
        <f aca="true" t="shared" si="1" ref="F57:F71">D57-E57</f>
        <v>283653.73</v>
      </c>
      <c r="G57" s="61"/>
      <c r="H57" s="61"/>
      <c r="I57" s="61"/>
      <c r="J57" s="61"/>
    </row>
    <row r="58" spans="1:10" s="62" customFormat="1" ht="105" customHeight="1">
      <c r="A58" s="129" t="s">
        <v>232</v>
      </c>
      <c r="B58" s="139" t="s">
        <v>92</v>
      </c>
      <c r="C58" s="101" t="s">
        <v>236</v>
      </c>
      <c r="D58" s="141">
        <v>355000</v>
      </c>
      <c r="E58" s="141">
        <v>71346.27</v>
      </c>
      <c r="F58" s="141">
        <f t="shared" si="1"/>
        <v>283653.73</v>
      </c>
      <c r="G58" s="61"/>
      <c r="H58" s="61"/>
      <c r="I58" s="61"/>
      <c r="J58" s="61"/>
    </row>
    <row r="59" spans="1:10" s="62" customFormat="1" ht="101.25" customHeight="1">
      <c r="A59" s="102" t="s">
        <v>178</v>
      </c>
      <c r="B59" s="139" t="s">
        <v>92</v>
      </c>
      <c r="C59" s="101" t="s">
        <v>198</v>
      </c>
      <c r="D59" s="141">
        <f>D60</f>
        <v>14000</v>
      </c>
      <c r="E59" s="141">
        <f>E60</f>
        <v>57809.78</v>
      </c>
      <c r="F59" s="141">
        <f>D59-E59</f>
        <v>-43809.78</v>
      </c>
      <c r="G59" s="61"/>
      <c r="H59" s="61"/>
      <c r="I59" s="61"/>
      <c r="J59" s="61"/>
    </row>
    <row r="60" spans="1:10" s="62" customFormat="1" ht="86.25" customHeight="1">
      <c r="A60" s="102" t="s">
        <v>233</v>
      </c>
      <c r="B60" s="139" t="s">
        <v>92</v>
      </c>
      <c r="C60" s="101" t="s">
        <v>237</v>
      </c>
      <c r="D60" s="141">
        <v>14000</v>
      </c>
      <c r="E60" s="141">
        <v>57809.78</v>
      </c>
      <c r="F60" s="141">
        <f>D60-E60</f>
        <v>-43809.78</v>
      </c>
      <c r="G60" s="61"/>
      <c r="H60" s="61"/>
      <c r="I60" s="61"/>
      <c r="J60" s="61"/>
    </row>
    <row r="61" spans="1:10" s="62" customFormat="1" ht="37.5" customHeight="1" hidden="1">
      <c r="A61" s="128" t="s">
        <v>177</v>
      </c>
      <c r="B61" s="142" t="s">
        <v>92</v>
      </c>
      <c r="C61" s="122" t="s">
        <v>201</v>
      </c>
      <c r="D61" s="140">
        <f>D63</f>
        <v>0</v>
      </c>
      <c r="E61" s="140">
        <f>E63</f>
        <v>0</v>
      </c>
      <c r="F61" s="140">
        <f>F63</f>
        <v>0</v>
      </c>
      <c r="G61" s="61"/>
      <c r="H61" s="61"/>
      <c r="I61" s="61"/>
      <c r="J61" s="61"/>
    </row>
    <row r="62" spans="1:10" s="62" customFormat="1" ht="22.5" customHeight="1" hidden="1">
      <c r="A62" s="129" t="s">
        <v>175</v>
      </c>
      <c r="B62" s="139" t="s">
        <v>92</v>
      </c>
      <c r="C62" s="101" t="s">
        <v>200</v>
      </c>
      <c r="D62" s="141">
        <f>D63</f>
        <v>0</v>
      </c>
      <c r="E62" s="141">
        <f>E63</f>
        <v>0</v>
      </c>
      <c r="F62" s="141">
        <f>F63</f>
        <v>0</v>
      </c>
      <c r="G62" s="61"/>
      <c r="H62" s="61"/>
      <c r="I62" s="61"/>
      <c r="J62" s="61"/>
    </row>
    <row r="63" spans="1:10" s="62" customFormat="1" ht="34.5" customHeight="1" hidden="1">
      <c r="A63" s="129" t="s">
        <v>176</v>
      </c>
      <c r="B63" s="139" t="s">
        <v>92</v>
      </c>
      <c r="C63" s="101" t="s">
        <v>199</v>
      </c>
      <c r="D63" s="141">
        <v>0</v>
      </c>
      <c r="E63" s="141">
        <v>0</v>
      </c>
      <c r="F63" s="141">
        <f>D63-E63</f>
        <v>0</v>
      </c>
      <c r="G63" s="61"/>
      <c r="H63" s="61"/>
      <c r="I63" s="61"/>
      <c r="J63" s="61"/>
    </row>
    <row r="64" spans="1:10" s="62" customFormat="1" ht="41.25" customHeight="1">
      <c r="A64" s="128" t="s">
        <v>17</v>
      </c>
      <c r="B64" s="142" t="s">
        <v>92</v>
      </c>
      <c r="C64" s="101" t="s">
        <v>137</v>
      </c>
      <c r="D64" s="140">
        <f>D66+D71+D68</f>
        <v>370000</v>
      </c>
      <c r="E64" s="140">
        <f>E71+E68</f>
        <v>20814.93</v>
      </c>
      <c r="F64" s="140">
        <f t="shared" si="1"/>
        <v>349185.07</v>
      </c>
      <c r="G64" s="61"/>
      <c r="H64" s="61"/>
      <c r="I64" s="61"/>
      <c r="J64" s="61"/>
    </row>
    <row r="65" spans="1:10" s="62" customFormat="1" ht="12.75" hidden="1">
      <c r="A65" s="129" t="s">
        <v>18</v>
      </c>
      <c r="B65" s="139" t="s">
        <v>92</v>
      </c>
      <c r="C65" s="101" t="s">
        <v>138</v>
      </c>
      <c r="D65" s="141">
        <f>D66</f>
        <v>0</v>
      </c>
      <c r="E65" s="141">
        <f>E66</f>
        <v>2430112.7</v>
      </c>
      <c r="F65" s="141">
        <f t="shared" si="1"/>
        <v>-2430112.7</v>
      </c>
      <c r="G65" s="61"/>
      <c r="H65" s="61"/>
      <c r="I65" s="61"/>
      <c r="J65" s="61"/>
    </row>
    <row r="66" spans="1:10" s="62" customFormat="1" ht="23.25" customHeight="1" hidden="1">
      <c r="A66" s="129" t="s">
        <v>19</v>
      </c>
      <c r="B66" s="139" t="s">
        <v>92</v>
      </c>
      <c r="C66" s="101" t="s">
        <v>139</v>
      </c>
      <c r="D66" s="141">
        <v>0</v>
      </c>
      <c r="E66" s="141">
        <v>2430112.7</v>
      </c>
      <c r="F66" s="141">
        <f t="shared" si="1"/>
        <v>-2430112.7</v>
      </c>
      <c r="G66" s="61"/>
      <c r="H66" s="61"/>
      <c r="I66" s="61"/>
      <c r="J66" s="61"/>
    </row>
    <row r="67" spans="1:10" s="62" customFormat="1" ht="14.25" customHeight="1" hidden="1">
      <c r="A67" s="129" t="s">
        <v>168</v>
      </c>
      <c r="B67" s="139" t="s">
        <v>92</v>
      </c>
      <c r="C67" s="101" t="s">
        <v>138</v>
      </c>
      <c r="D67" s="141">
        <f>D68</f>
        <v>0</v>
      </c>
      <c r="E67" s="141">
        <f>E68</f>
        <v>0</v>
      </c>
      <c r="F67" s="141">
        <f>F68</f>
        <v>0</v>
      </c>
      <c r="G67" s="61"/>
      <c r="H67" s="61"/>
      <c r="I67" s="61"/>
      <c r="J67" s="61"/>
    </row>
    <row r="68" spans="1:10" s="62" customFormat="1" ht="28.5" customHeight="1" hidden="1">
      <c r="A68" s="129" t="s">
        <v>234</v>
      </c>
      <c r="B68" s="139" t="s">
        <v>92</v>
      </c>
      <c r="C68" s="101" t="s">
        <v>238</v>
      </c>
      <c r="D68" s="141">
        <v>0</v>
      </c>
      <c r="E68" s="141">
        <v>0</v>
      </c>
      <c r="F68" s="141">
        <f>D68-E68</f>
        <v>0</v>
      </c>
      <c r="G68" s="61"/>
      <c r="H68" s="61"/>
      <c r="I68" s="61"/>
      <c r="J68" s="61"/>
    </row>
    <row r="69" spans="1:10" s="62" customFormat="1" ht="63.75" customHeight="1">
      <c r="A69" s="129" t="s">
        <v>20</v>
      </c>
      <c r="B69" s="139" t="s">
        <v>92</v>
      </c>
      <c r="C69" s="101" t="s">
        <v>140</v>
      </c>
      <c r="D69" s="141">
        <f>D71</f>
        <v>370000</v>
      </c>
      <c r="E69" s="141">
        <f>E71</f>
        <v>20814.93</v>
      </c>
      <c r="F69" s="141">
        <f t="shared" si="1"/>
        <v>349185.07</v>
      </c>
      <c r="G69" s="61"/>
      <c r="H69" s="61"/>
      <c r="I69" s="61"/>
      <c r="J69" s="61"/>
    </row>
    <row r="70" spans="1:10" s="62" customFormat="1" ht="44.25" customHeight="1">
      <c r="A70" s="129" t="s">
        <v>21</v>
      </c>
      <c r="B70" s="139" t="s">
        <v>92</v>
      </c>
      <c r="C70" s="101" t="s">
        <v>141</v>
      </c>
      <c r="D70" s="141">
        <f>D71</f>
        <v>370000</v>
      </c>
      <c r="E70" s="141">
        <f>E71</f>
        <v>20814.93</v>
      </c>
      <c r="F70" s="141">
        <f t="shared" si="1"/>
        <v>349185.07</v>
      </c>
      <c r="G70" s="61"/>
      <c r="H70" s="61"/>
      <c r="I70" s="61"/>
      <c r="J70" s="61"/>
    </row>
    <row r="71" spans="1:10" s="62" customFormat="1" ht="53.25" customHeight="1">
      <c r="A71" s="129" t="s">
        <v>235</v>
      </c>
      <c r="B71" s="139" t="s">
        <v>92</v>
      </c>
      <c r="C71" s="101" t="s">
        <v>239</v>
      </c>
      <c r="D71" s="141">
        <v>370000</v>
      </c>
      <c r="E71" s="141">
        <v>20814.93</v>
      </c>
      <c r="F71" s="141">
        <f t="shared" si="1"/>
        <v>349185.07</v>
      </c>
      <c r="G71" s="61"/>
      <c r="H71" s="61"/>
      <c r="I71" s="61"/>
      <c r="J71" s="61"/>
    </row>
    <row r="72" spans="1:10" s="62" customFormat="1" ht="0.75" customHeight="1" hidden="1">
      <c r="A72" s="128" t="s">
        <v>154</v>
      </c>
      <c r="B72" s="142" t="s">
        <v>92</v>
      </c>
      <c r="C72" s="122" t="s">
        <v>155</v>
      </c>
      <c r="D72" s="140">
        <f>D74</f>
        <v>0</v>
      </c>
      <c r="E72" s="140">
        <f>E74</f>
        <v>7165.95</v>
      </c>
      <c r="F72" s="140">
        <f>F74</f>
        <v>-7165.95</v>
      </c>
      <c r="G72" s="61"/>
      <c r="H72" s="61"/>
      <c r="I72" s="61"/>
      <c r="J72" s="61"/>
    </row>
    <row r="73" spans="1:10" s="62" customFormat="1" ht="45" customHeight="1" hidden="1">
      <c r="A73" s="129" t="s">
        <v>152</v>
      </c>
      <c r="B73" s="139" t="s">
        <v>92</v>
      </c>
      <c r="C73" s="101" t="s">
        <v>150</v>
      </c>
      <c r="D73" s="141">
        <f>D74</f>
        <v>0</v>
      </c>
      <c r="E73" s="141">
        <f>E74</f>
        <v>7165.95</v>
      </c>
      <c r="F73" s="141">
        <f>F74</f>
        <v>-7165.95</v>
      </c>
      <c r="G73" s="61"/>
      <c r="H73" s="61"/>
      <c r="I73" s="61"/>
      <c r="J73" s="61"/>
    </row>
    <row r="74" spans="1:10" s="62" customFormat="1" ht="45" customHeight="1" hidden="1">
      <c r="A74" s="129" t="s">
        <v>153</v>
      </c>
      <c r="B74" s="139" t="s">
        <v>92</v>
      </c>
      <c r="C74" s="101" t="s">
        <v>151</v>
      </c>
      <c r="D74" s="141">
        <v>0</v>
      </c>
      <c r="E74" s="141">
        <v>7165.95</v>
      </c>
      <c r="F74" s="141">
        <f aca="true" t="shared" si="2" ref="F74:F93">D74-E74</f>
        <v>-7165.95</v>
      </c>
      <c r="G74" s="61"/>
      <c r="H74" s="61"/>
      <c r="I74" s="61"/>
      <c r="J74" s="61"/>
    </row>
    <row r="75" spans="1:10" s="62" customFormat="1" ht="18.75" customHeight="1" hidden="1">
      <c r="A75" s="129" t="s">
        <v>154</v>
      </c>
      <c r="B75" s="139" t="s">
        <v>92</v>
      </c>
      <c r="C75" s="101" t="s">
        <v>202</v>
      </c>
      <c r="D75" s="145">
        <f>D76</f>
        <v>0</v>
      </c>
      <c r="E75" s="145">
        <f>E76</f>
        <v>0</v>
      </c>
      <c r="F75" s="145">
        <f>F76</f>
        <v>0</v>
      </c>
      <c r="G75" s="61"/>
      <c r="H75" s="61"/>
      <c r="I75" s="61"/>
      <c r="J75" s="61"/>
    </row>
    <row r="76" spans="1:10" s="62" customFormat="1" ht="35.25" customHeight="1" hidden="1">
      <c r="A76" s="134" t="s">
        <v>197</v>
      </c>
      <c r="B76" s="139" t="s">
        <v>92</v>
      </c>
      <c r="C76" s="146" t="s">
        <v>215</v>
      </c>
      <c r="D76" s="145">
        <v>0</v>
      </c>
      <c r="E76" s="145">
        <v>0</v>
      </c>
      <c r="F76" s="145">
        <f>D76-E76</f>
        <v>0</v>
      </c>
      <c r="G76" s="61"/>
      <c r="H76" s="61"/>
      <c r="I76" s="61"/>
      <c r="J76" s="61"/>
    </row>
    <row r="77" spans="1:10" s="62" customFormat="1" ht="12.75" hidden="1">
      <c r="A77" s="128" t="s">
        <v>22</v>
      </c>
      <c r="B77" s="142" t="s">
        <v>92</v>
      </c>
      <c r="C77" s="101" t="s">
        <v>203</v>
      </c>
      <c r="D77" s="140">
        <f>D79+D81</f>
        <v>0</v>
      </c>
      <c r="E77" s="140">
        <f>E79+E81</f>
        <v>0</v>
      </c>
      <c r="F77" s="140">
        <f t="shared" si="2"/>
        <v>0</v>
      </c>
      <c r="G77" s="61"/>
      <c r="H77" s="61"/>
      <c r="I77" s="61"/>
      <c r="J77" s="61"/>
    </row>
    <row r="78" spans="1:10" s="62" customFormat="1" ht="12.75" hidden="1">
      <c r="A78" s="129" t="s">
        <v>100</v>
      </c>
      <c r="B78" s="142" t="s">
        <v>92</v>
      </c>
      <c r="C78" s="101" t="s">
        <v>204</v>
      </c>
      <c r="D78" s="141">
        <f>D79</f>
        <v>0</v>
      </c>
      <c r="E78" s="141">
        <f>E79</f>
        <v>0</v>
      </c>
      <c r="F78" s="141">
        <f t="shared" si="2"/>
        <v>0</v>
      </c>
      <c r="G78" s="61"/>
      <c r="H78" s="61"/>
      <c r="I78" s="61"/>
      <c r="J78" s="61"/>
    </row>
    <row r="79" spans="1:10" s="62" customFormat="1" ht="24.75" customHeight="1" hidden="1">
      <c r="A79" s="129" t="s">
        <v>101</v>
      </c>
      <c r="B79" s="142" t="s">
        <v>92</v>
      </c>
      <c r="C79" s="101" t="s">
        <v>205</v>
      </c>
      <c r="D79" s="141">
        <v>0</v>
      </c>
      <c r="E79" s="141">
        <v>0</v>
      </c>
      <c r="F79" s="141">
        <f t="shared" si="2"/>
        <v>0</v>
      </c>
      <c r="G79" s="61"/>
      <c r="H79" s="61"/>
      <c r="I79" s="61"/>
      <c r="J79" s="61"/>
    </row>
    <row r="80" spans="1:10" s="62" customFormat="1" ht="12.75" hidden="1">
      <c r="A80" s="102" t="s">
        <v>195</v>
      </c>
      <c r="B80" s="139" t="s">
        <v>92</v>
      </c>
      <c r="C80" s="101" t="s">
        <v>206</v>
      </c>
      <c r="D80" s="141">
        <f>D81</f>
        <v>0</v>
      </c>
      <c r="E80" s="141">
        <f>E81</f>
        <v>0</v>
      </c>
      <c r="F80" s="141">
        <f t="shared" si="2"/>
        <v>0</v>
      </c>
      <c r="G80" s="61"/>
      <c r="H80" s="61"/>
      <c r="I80" s="61"/>
      <c r="J80" s="61"/>
    </row>
    <row r="81" spans="1:10" s="62" customFormat="1" ht="27" customHeight="1" hidden="1">
      <c r="A81" s="102" t="s">
        <v>196</v>
      </c>
      <c r="B81" s="139" t="s">
        <v>92</v>
      </c>
      <c r="C81" s="101" t="s">
        <v>240</v>
      </c>
      <c r="D81" s="141">
        <v>0</v>
      </c>
      <c r="E81" s="141">
        <v>0</v>
      </c>
      <c r="F81" s="141">
        <f t="shared" si="2"/>
        <v>0</v>
      </c>
      <c r="G81" s="61"/>
      <c r="H81" s="61"/>
      <c r="I81" s="61"/>
      <c r="J81" s="61"/>
    </row>
    <row r="82" spans="1:10" s="62" customFormat="1" ht="12.75">
      <c r="A82" s="128" t="s">
        <v>23</v>
      </c>
      <c r="B82" s="142" t="s">
        <v>92</v>
      </c>
      <c r="C82" s="101" t="s">
        <v>356</v>
      </c>
      <c r="D82" s="140">
        <f>D84+D89+D91+D93+D96+D119+D125+D99+D127+D128+D131+D132+D110+D136+D113+D116</f>
        <v>4357735</v>
      </c>
      <c r="E82" s="140">
        <f>E83+E116</f>
        <v>1089176.19</v>
      </c>
      <c r="F82" s="140">
        <f t="shared" si="2"/>
        <v>3268558.81</v>
      </c>
      <c r="G82" s="61"/>
      <c r="H82" s="61"/>
      <c r="I82" s="61"/>
      <c r="J82" s="61"/>
    </row>
    <row r="83" spans="1:10" s="62" customFormat="1" ht="39.75" customHeight="1">
      <c r="A83" s="129" t="s">
        <v>24</v>
      </c>
      <c r="B83" s="139" t="s">
        <v>92</v>
      </c>
      <c r="C83" s="101" t="s">
        <v>355</v>
      </c>
      <c r="D83" s="141">
        <f>D82+D116</f>
        <v>4357735</v>
      </c>
      <c r="E83" s="141">
        <f>E84+E110+E120+E137+E113+E123+E116</f>
        <v>1089176.19</v>
      </c>
      <c r="F83" s="141">
        <f t="shared" si="2"/>
        <v>3268558.81</v>
      </c>
      <c r="G83" s="61"/>
      <c r="H83" s="61"/>
      <c r="I83" s="61"/>
      <c r="J83" s="61"/>
    </row>
    <row r="84" spans="1:10" s="62" customFormat="1" ht="27" customHeight="1">
      <c r="A84" s="128" t="s">
        <v>25</v>
      </c>
      <c r="B84" s="142" t="s">
        <v>92</v>
      </c>
      <c r="C84" s="101" t="s">
        <v>354</v>
      </c>
      <c r="D84" s="140">
        <f>D86+D88+D98</f>
        <v>4131000</v>
      </c>
      <c r="E84" s="140">
        <f>E86+E88+E98</f>
        <v>1032750</v>
      </c>
      <c r="F84" s="140">
        <f t="shared" si="2"/>
        <v>3098250</v>
      </c>
      <c r="G84" s="61"/>
      <c r="H84" s="61"/>
      <c r="I84" s="61"/>
      <c r="J84" s="61"/>
    </row>
    <row r="85" spans="1:10" s="62" customFormat="1" ht="25.5" hidden="1">
      <c r="A85" s="129" t="s">
        <v>26</v>
      </c>
      <c r="B85" s="139" t="s">
        <v>92</v>
      </c>
      <c r="C85" s="101" t="s">
        <v>207</v>
      </c>
      <c r="D85" s="141">
        <f>D86</f>
        <v>0</v>
      </c>
      <c r="E85" s="141">
        <f>E86</f>
        <v>0</v>
      </c>
      <c r="F85" s="141">
        <f t="shared" si="2"/>
        <v>0</v>
      </c>
      <c r="G85" s="61"/>
      <c r="H85" s="61"/>
      <c r="I85" s="61"/>
      <c r="J85" s="61"/>
    </row>
    <row r="86" spans="1:10" s="62" customFormat="1" ht="25.5" customHeight="1" hidden="1">
      <c r="A86" s="129" t="s">
        <v>27</v>
      </c>
      <c r="B86" s="139" t="s">
        <v>92</v>
      </c>
      <c r="C86" s="101" t="s">
        <v>208</v>
      </c>
      <c r="D86" s="141">
        <v>0</v>
      </c>
      <c r="E86" s="141">
        <v>0</v>
      </c>
      <c r="F86" s="141">
        <f t="shared" si="2"/>
        <v>0</v>
      </c>
      <c r="G86" s="61"/>
      <c r="H86" s="61"/>
      <c r="I86" s="61"/>
      <c r="J86" s="61"/>
    </row>
    <row r="87" spans="1:10" s="62" customFormat="1" ht="41.25" customHeight="1">
      <c r="A87" s="129" t="s">
        <v>28</v>
      </c>
      <c r="B87" s="139" t="s">
        <v>92</v>
      </c>
      <c r="C87" s="101" t="s">
        <v>353</v>
      </c>
      <c r="D87" s="141">
        <f>D88</f>
        <v>4131000</v>
      </c>
      <c r="E87" s="141">
        <f>E88</f>
        <v>1032750</v>
      </c>
      <c r="F87" s="141">
        <f t="shared" si="2"/>
        <v>3098250</v>
      </c>
      <c r="G87" s="61"/>
      <c r="H87" s="61"/>
      <c r="I87" s="61"/>
      <c r="J87" s="61"/>
    </row>
    <row r="88" spans="1:10" s="62" customFormat="1" ht="53.25" customHeight="1">
      <c r="A88" s="129" t="s">
        <v>388</v>
      </c>
      <c r="B88" s="139" t="s">
        <v>92</v>
      </c>
      <c r="C88" s="101" t="s">
        <v>352</v>
      </c>
      <c r="D88" s="141">
        <v>4131000</v>
      </c>
      <c r="E88" s="141">
        <v>1032750</v>
      </c>
      <c r="F88" s="141">
        <f>D88-E88</f>
        <v>3098250</v>
      </c>
      <c r="G88" s="61"/>
      <c r="H88" s="61"/>
      <c r="I88" s="61"/>
      <c r="J88" s="61"/>
    </row>
    <row r="89" spans="1:10" s="62" customFormat="1" ht="63.75" hidden="1">
      <c r="A89" s="129" t="s">
        <v>98</v>
      </c>
      <c r="B89" s="139" t="s">
        <v>92</v>
      </c>
      <c r="C89" s="101" t="s">
        <v>99</v>
      </c>
      <c r="D89" s="141">
        <v>0</v>
      </c>
      <c r="E89" s="141">
        <v>0</v>
      </c>
      <c r="F89" s="141">
        <f t="shared" si="2"/>
        <v>0</v>
      </c>
      <c r="G89" s="61"/>
      <c r="H89" s="61"/>
      <c r="I89" s="61"/>
      <c r="J89" s="61"/>
    </row>
    <row r="90" spans="1:10" s="62" customFormat="1" ht="89.25" hidden="1">
      <c r="A90" s="128" t="s">
        <v>103</v>
      </c>
      <c r="B90" s="142" t="s">
        <v>92</v>
      </c>
      <c r="C90" s="122" t="s">
        <v>105</v>
      </c>
      <c r="D90" s="140">
        <v>0</v>
      </c>
      <c r="E90" s="140">
        <v>0</v>
      </c>
      <c r="F90" s="140">
        <f t="shared" si="2"/>
        <v>0</v>
      </c>
      <c r="G90" s="61"/>
      <c r="H90" s="61"/>
      <c r="I90" s="61"/>
      <c r="J90" s="61"/>
    </row>
    <row r="91" spans="1:10" s="62" customFormat="1" ht="114.75" customHeight="1" hidden="1">
      <c r="A91" s="128" t="s">
        <v>93</v>
      </c>
      <c r="B91" s="142" t="s">
        <v>92</v>
      </c>
      <c r="C91" s="122" t="s">
        <v>108</v>
      </c>
      <c r="D91" s="140">
        <v>0</v>
      </c>
      <c r="E91" s="140">
        <v>0</v>
      </c>
      <c r="F91" s="140">
        <f t="shared" si="2"/>
        <v>0</v>
      </c>
      <c r="G91" s="61"/>
      <c r="H91" s="61"/>
      <c r="I91" s="61"/>
      <c r="J91" s="61"/>
    </row>
    <row r="92" spans="1:10" s="62" customFormat="1" ht="55.5" customHeight="1" hidden="1">
      <c r="A92" s="128" t="s">
        <v>104</v>
      </c>
      <c r="B92" s="142" t="s">
        <v>92</v>
      </c>
      <c r="C92" s="122" t="s">
        <v>106</v>
      </c>
      <c r="D92" s="140">
        <v>0</v>
      </c>
      <c r="E92" s="140">
        <v>0</v>
      </c>
      <c r="F92" s="140">
        <f t="shared" si="2"/>
        <v>0</v>
      </c>
      <c r="G92" s="61"/>
      <c r="H92" s="61"/>
      <c r="I92" s="61"/>
      <c r="J92" s="61"/>
    </row>
    <row r="93" spans="1:10" s="62" customFormat="1" ht="57.75" customHeight="1" hidden="1">
      <c r="A93" s="128" t="s">
        <v>94</v>
      </c>
      <c r="B93" s="142" t="s">
        <v>92</v>
      </c>
      <c r="C93" s="122" t="s">
        <v>107</v>
      </c>
      <c r="D93" s="140">
        <v>0</v>
      </c>
      <c r="E93" s="140">
        <v>0</v>
      </c>
      <c r="F93" s="140">
        <f t="shared" si="2"/>
        <v>0</v>
      </c>
      <c r="G93" s="61"/>
      <c r="H93" s="61"/>
      <c r="I93" s="61"/>
      <c r="J93" s="61"/>
    </row>
    <row r="94" spans="1:10" s="62" customFormat="1" ht="38.25" hidden="1">
      <c r="A94" s="128" t="s">
        <v>29</v>
      </c>
      <c r="B94" s="142" t="s">
        <v>92</v>
      </c>
      <c r="C94" s="122" t="s">
        <v>30</v>
      </c>
      <c r="D94" s="140">
        <v>0</v>
      </c>
      <c r="E94" s="140">
        <f>E95</f>
        <v>0</v>
      </c>
      <c r="F94" s="140">
        <f>F95</f>
        <v>0</v>
      </c>
      <c r="G94" s="61"/>
      <c r="H94" s="61"/>
      <c r="I94" s="61"/>
      <c r="J94" s="61"/>
    </row>
    <row r="95" spans="1:10" s="62" customFormat="1" ht="0.75" customHeight="1" hidden="1">
      <c r="A95" s="129" t="s">
        <v>31</v>
      </c>
      <c r="B95" s="139" t="s">
        <v>92</v>
      </c>
      <c r="C95" s="101" t="s">
        <v>32</v>
      </c>
      <c r="D95" s="141">
        <v>0</v>
      </c>
      <c r="E95" s="141">
        <v>0</v>
      </c>
      <c r="F95" s="141">
        <f aca="true" t="shared" si="3" ref="F95:F109">D95-E95</f>
        <v>0</v>
      </c>
      <c r="G95" s="61"/>
      <c r="H95" s="61"/>
      <c r="I95" s="61"/>
      <c r="J95" s="61"/>
    </row>
    <row r="96" spans="1:10" s="62" customFormat="1" ht="12.75" hidden="1">
      <c r="A96" s="129" t="s">
        <v>33</v>
      </c>
      <c r="B96" s="139" t="s">
        <v>92</v>
      </c>
      <c r="C96" s="101" t="s">
        <v>34</v>
      </c>
      <c r="D96" s="141">
        <v>0</v>
      </c>
      <c r="E96" s="141">
        <v>0</v>
      </c>
      <c r="F96" s="141">
        <f t="shared" si="3"/>
        <v>0</v>
      </c>
      <c r="G96" s="61"/>
      <c r="H96" s="61"/>
      <c r="I96" s="61"/>
      <c r="J96" s="61"/>
    </row>
    <row r="97" spans="1:10" s="62" customFormat="1" ht="12.75" hidden="1">
      <c r="A97" s="129" t="s">
        <v>173</v>
      </c>
      <c r="B97" s="139" t="s">
        <v>92</v>
      </c>
      <c r="C97" s="101" t="s">
        <v>209</v>
      </c>
      <c r="D97" s="141">
        <f>D98</f>
        <v>0</v>
      </c>
      <c r="E97" s="141">
        <f>E98</f>
        <v>0</v>
      </c>
      <c r="F97" s="141">
        <f>F98</f>
        <v>0</v>
      </c>
      <c r="G97" s="61"/>
      <c r="H97" s="61"/>
      <c r="I97" s="61"/>
      <c r="J97" s="61"/>
    </row>
    <row r="98" spans="1:10" s="62" customFormat="1" ht="12.75" hidden="1">
      <c r="A98" s="129" t="s">
        <v>174</v>
      </c>
      <c r="B98" s="139" t="s">
        <v>92</v>
      </c>
      <c r="C98" s="101" t="s">
        <v>210</v>
      </c>
      <c r="D98" s="141">
        <v>0</v>
      </c>
      <c r="E98" s="141">
        <v>0</v>
      </c>
      <c r="F98" s="141">
        <f>D98-E98</f>
        <v>0</v>
      </c>
      <c r="G98" s="61"/>
      <c r="H98" s="61"/>
      <c r="I98" s="61"/>
      <c r="J98" s="61"/>
    </row>
    <row r="99" spans="1:10" s="62" customFormat="1" ht="33.75" customHeight="1" hidden="1">
      <c r="A99" s="135" t="s">
        <v>29</v>
      </c>
      <c r="B99" s="142" t="s">
        <v>92</v>
      </c>
      <c r="C99" s="122" t="s">
        <v>30</v>
      </c>
      <c r="D99" s="140">
        <f>D101+D103+D109+D105+D107</f>
        <v>0</v>
      </c>
      <c r="E99" s="140">
        <f>E101+E103+E109+E105+E107</f>
        <v>0</v>
      </c>
      <c r="F99" s="140">
        <f t="shared" si="3"/>
        <v>0</v>
      </c>
      <c r="G99" s="61"/>
      <c r="H99" s="61"/>
      <c r="I99" s="61"/>
      <c r="J99" s="61"/>
    </row>
    <row r="100" spans="1:10" s="62" customFormat="1" ht="82.5" customHeight="1" hidden="1">
      <c r="A100" s="129" t="s">
        <v>103</v>
      </c>
      <c r="B100" s="142" t="s">
        <v>92</v>
      </c>
      <c r="C100" s="101" t="s">
        <v>105</v>
      </c>
      <c r="D100" s="141">
        <v>0</v>
      </c>
      <c r="E100" s="141">
        <v>0</v>
      </c>
      <c r="F100" s="141">
        <f t="shared" si="3"/>
        <v>0</v>
      </c>
      <c r="G100" s="61"/>
      <c r="H100" s="61"/>
      <c r="I100" s="61"/>
      <c r="J100" s="61"/>
    </row>
    <row r="101" spans="1:10" s="62" customFormat="1" ht="81.75" customHeight="1" hidden="1">
      <c r="A101" s="129" t="s">
        <v>93</v>
      </c>
      <c r="B101" s="142" t="s">
        <v>92</v>
      </c>
      <c r="C101" s="101" t="s">
        <v>108</v>
      </c>
      <c r="D101" s="141">
        <v>0</v>
      </c>
      <c r="E101" s="141">
        <v>0</v>
      </c>
      <c r="F101" s="141">
        <f t="shared" si="3"/>
        <v>0</v>
      </c>
      <c r="G101" s="61"/>
      <c r="H101" s="61"/>
      <c r="I101" s="61"/>
      <c r="J101" s="61"/>
    </row>
    <row r="102" spans="1:10" s="62" customFormat="1" ht="46.5" customHeight="1" hidden="1">
      <c r="A102" s="129" t="s">
        <v>104</v>
      </c>
      <c r="B102" s="142" t="s">
        <v>92</v>
      </c>
      <c r="C102" s="101" t="s">
        <v>106</v>
      </c>
      <c r="D102" s="141">
        <v>0</v>
      </c>
      <c r="E102" s="141">
        <v>0</v>
      </c>
      <c r="F102" s="141">
        <f t="shared" si="3"/>
        <v>0</v>
      </c>
      <c r="G102" s="61"/>
      <c r="H102" s="61"/>
      <c r="I102" s="61"/>
      <c r="J102" s="61"/>
    </row>
    <row r="103" spans="1:10" s="62" customFormat="1" ht="47.25" customHeight="1" hidden="1">
      <c r="A103" s="129" t="s">
        <v>94</v>
      </c>
      <c r="B103" s="142" t="s">
        <v>92</v>
      </c>
      <c r="C103" s="101" t="s">
        <v>107</v>
      </c>
      <c r="D103" s="141">
        <v>0</v>
      </c>
      <c r="E103" s="141">
        <v>0</v>
      </c>
      <c r="F103" s="141">
        <f t="shared" si="3"/>
        <v>0</v>
      </c>
      <c r="G103" s="61"/>
      <c r="H103" s="61"/>
      <c r="I103" s="61"/>
      <c r="J103" s="61"/>
    </row>
    <row r="104" spans="1:10" s="62" customFormat="1" ht="66.75" customHeight="1" hidden="1">
      <c r="A104" s="129" t="s">
        <v>103</v>
      </c>
      <c r="B104" s="142" t="s">
        <v>92</v>
      </c>
      <c r="C104" s="101" t="s">
        <v>105</v>
      </c>
      <c r="D104" s="141">
        <f>D105</f>
        <v>0</v>
      </c>
      <c r="E104" s="141">
        <f>E105</f>
        <v>0</v>
      </c>
      <c r="F104" s="141">
        <f>D104-E104</f>
        <v>0</v>
      </c>
      <c r="G104" s="61"/>
      <c r="H104" s="61"/>
      <c r="I104" s="61"/>
      <c r="J104" s="61"/>
    </row>
    <row r="105" spans="1:10" s="62" customFormat="1" ht="79.5" customHeight="1" hidden="1">
      <c r="A105" s="129" t="s">
        <v>93</v>
      </c>
      <c r="B105" s="142" t="s">
        <v>92</v>
      </c>
      <c r="C105" s="101" t="s">
        <v>108</v>
      </c>
      <c r="D105" s="141">
        <v>0</v>
      </c>
      <c r="E105" s="141">
        <v>0</v>
      </c>
      <c r="F105" s="141">
        <f>D105-E105</f>
        <v>0</v>
      </c>
      <c r="G105" s="61"/>
      <c r="H105" s="61"/>
      <c r="I105" s="61"/>
      <c r="J105" s="61"/>
    </row>
    <row r="106" spans="1:10" s="62" customFormat="1" ht="36" customHeight="1" hidden="1">
      <c r="A106" s="129" t="s">
        <v>104</v>
      </c>
      <c r="B106" s="142" t="s">
        <v>92</v>
      </c>
      <c r="C106" s="101" t="s">
        <v>106</v>
      </c>
      <c r="D106" s="141">
        <f>D107</f>
        <v>0</v>
      </c>
      <c r="E106" s="141">
        <f>E107</f>
        <v>0</v>
      </c>
      <c r="F106" s="141">
        <f>D106-E106</f>
        <v>0</v>
      </c>
      <c r="G106" s="61"/>
      <c r="H106" s="61"/>
      <c r="I106" s="61"/>
      <c r="J106" s="61"/>
    </row>
    <row r="107" spans="1:10" s="62" customFormat="1" ht="33" customHeight="1" hidden="1">
      <c r="A107" s="129" t="s">
        <v>94</v>
      </c>
      <c r="B107" s="142" t="s">
        <v>92</v>
      </c>
      <c r="C107" s="101" t="s">
        <v>107</v>
      </c>
      <c r="D107" s="141">
        <v>0</v>
      </c>
      <c r="E107" s="141">
        <v>0</v>
      </c>
      <c r="F107" s="141">
        <f>D107-E107</f>
        <v>0</v>
      </c>
      <c r="G107" s="61"/>
      <c r="H107" s="61"/>
      <c r="I107" s="61"/>
      <c r="J107" s="61"/>
    </row>
    <row r="108" spans="1:10" s="62" customFormat="1" ht="12.75" hidden="1">
      <c r="A108" s="129" t="s">
        <v>31</v>
      </c>
      <c r="B108" s="139" t="s">
        <v>92</v>
      </c>
      <c r="C108" s="101" t="s">
        <v>32</v>
      </c>
      <c r="D108" s="141">
        <f>D109</f>
        <v>0</v>
      </c>
      <c r="E108" s="141">
        <f>E109</f>
        <v>0</v>
      </c>
      <c r="F108" s="141">
        <f t="shared" si="3"/>
        <v>0</v>
      </c>
      <c r="G108" s="61"/>
      <c r="H108" s="61"/>
      <c r="I108" s="61"/>
      <c r="J108" s="61"/>
    </row>
    <row r="109" spans="1:10" s="62" customFormat="1" ht="14.25" customHeight="1" hidden="1">
      <c r="A109" s="129" t="s">
        <v>33</v>
      </c>
      <c r="B109" s="139" t="s">
        <v>92</v>
      </c>
      <c r="C109" s="101" t="s">
        <v>34</v>
      </c>
      <c r="D109" s="141">
        <v>0</v>
      </c>
      <c r="E109" s="141">
        <v>0</v>
      </c>
      <c r="F109" s="141">
        <f t="shared" si="3"/>
        <v>0</v>
      </c>
      <c r="G109" s="61"/>
      <c r="H109" s="61"/>
      <c r="I109" s="61"/>
      <c r="J109" s="61"/>
    </row>
    <row r="110" spans="1:10" s="62" customFormat="1" ht="37.5" customHeight="1" hidden="1">
      <c r="A110" s="128" t="s">
        <v>193</v>
      </c>
      <c r="B110" s="142" t="s">
        <v>92</v>
      </c>
      <c r="C110" s="122" t="s">
        <v>211</v>
      </c>
      <c r="D110" s="140">
        <f>D112</f>
        <v>0</v>
      </c>
      <c r="E110" s="140">
        <f>E112</f>
        <v>0</v>
      </c>
      <c r="F110" s="140">
        <f aca="true" t="shared" si="4" ref="F110:F115">D110-E110</f>
        <v>0</v>
      </c>
      <c r="G110" s="61"/>
      <c r="H110" s="61"/>
      <c r="I110" s="61"/>
      <c r="J110" s="61"/>
    </row>
    <row r="111" spans="1:10" s="62" customFormat="1" ht="65.25" customHeight="1" hidden="1">
      <c r="A111" s="129" t="s">
        <v>194</v>
      </c>
      <c r="B111" s="139" t="s">
        <v>92</v>
      </c>
      <c r="C111" s="101" t="s">
        <v>212</v>
      </c>
      <c r="D111" s="141">
        <f>D112</f>
        <v>0</v>
      </c>
      <c r="E111" s="141">
        <f>E112</f>
        <v>0</v>
      </c>
      <c r="F111" s="141">
        <f t="shared" si="4"/>
        <v>0</v>
      </c>
      <c r="G111" s="61"/>
      <c r="H111" s="61"/>
      <c r="I111" s="61"/>
      <c r="J111" s="61"/>
    </row>
    <row r="112" spans="1:10" s="62" customFormat="1" ht="67.5" customHeight="1" hidden="1">
      <c r="A112" s="129" t="s">
        <v>194</v>
      </c>
      <c r="B112" s="139" t="s">
        <v>92</v>
      </c>
      <c r="C112" s="101" t="s">
        <v>213</v>
      </c>
      <c r="D112" s="141">
        <v>0</v>
      </c>
      <c r="E112" s="141">
        <v>0</v>
      </c>
      <c r="F112" s="141">
        <f t="shared" si="4"/>
        <v>0</v>
      </c>
      <c r="G112" s="61"/>
      <c r="H112" s="61"/>
      <c r="I112" s="61"/>
      <c r="J112" s="61"/>
    </row>
    <row r="113" spans="1:10" s="62" customFormat="1" ht="36" customHeight="1" hidden="1">
      <c r="A113" s="148" t="s">
        <v>193</v>
      </c>
      <c r="B113" s="149" t="s">
        <v>92</v>
      </c>
      <c r="C113" s="101" t="s">
        <v>350</v>
      </c>
      <c r="D113" s="150">
        <f>D115</f>
        <v>0</v>
      </c>
      <c r="E113" s="150">
        <f>E115</f>
        <v>0</v>
      </c>
      <c r="F113" s="150">
        <f t="shared" si="4"/>
        <v>0</v>
      </c>
      <c r="G113" s="61"/>
      <c r="H113" s="61"/>
      <c r="I113" s="61"/>
      <c r="J113" s="61"/>
    </row>
    <row r="114" spans="1:10" s="62" customFormat="1" ht="67.5" customHeight="1" hidden="1">
      <c r="A114" s="151" t="s">
        <v>194</v>
      </c>
      <c r="B114" s="73" t="s">
        <v>92</v>
      </c>
      <c r="C114" s="74" t="s">
        <v>351</v>
      </c>
      <c r="D114" s="54">
        <f>D115</f>
        <v>0</v>
      </c>
      <c r="E114" s="54">
        <f>E115</f>
        <v>0</v>
      </c>
      <c r="F114" s="54">
        <f t="shared" si="4"/>
        <v>0</v>
      </c>
      <c r="G114" s="61"/>
      <c r="H114" s="61"/>
      <c r="I114" s="61"/>
      <c r="J114" s="61"/>
    </row>
    <row r="115" spans="1:10" s="62" customFormat="1" ht="67.5" customHeight="1" hidden="1">
      <c r="A115" s="151" t="s">
        <v>194</v>
      </c>
      <c r="B115" s="73" t="s">
        <v>92</v>
      </c>
      <c r="C115" s="74" t="s">
        <v>362</v>
      </c>
      <c r="D115" s="54">
        <v>0</v>
      </c>
      <c r="E115" s="54">
        <v>0</v>
      </c>
      <c r="F115" s="54">
        <f t="shared" si="4"/>
        <v>0</v>
      </c>
      <c r="G115" s="61"/>
      <c r="H115" s="61"/>
      <c r="I115" s="61"/>
      <c r="J115" s="61"/>
    </row>
    <row r="116" spans="1:10" s="62" customFormat="1" ht="42.75" customHeight="1" hidden="1">
      <c r="A116" s="128" t="s">
        <v>193</v>
      </c>
      <c r="B116" s="164" t="s">
        <v>92</v>
      </c>
      <c r="C116" s="122" t="s">
        <v>350</v>
      </c>
      <c r="D116" s="140">
        <f>D118</f>
        <v>0</v>
      </c>
      <c r="E116" s="140">
        <f>E118</f>
        <v>0</v>
      </c>
      <c r="F116" s="140">
        <f>D116-E116</f>
        <v>0</v>
      </c>
      <c r="G116" s="61"/>
      <c r="H116" s="61"/>
      <c r="I116" s="61"/>
      <c r="J116" s="61"/>
    </row>
    <row r="117" spans="1:10" s="62" customFormat="1" ht="108.75" customHeight="1" hidden="1">
      <c r="A117" s="129" t="s">
        <v>194</v>
      </c>
      <c r="B117" s="163" t="s">
        <v>92</v>
      </c>
      <c r="C117" s="101" t="s">
        <v>351</v>
      </c>
      <c r="D117" s="141">
        <f>D118</f>
        <v>0</v>
      </c>
      <c r="E117" s="141">
        <f>E118</f>
        <v>0</v>
      </c>
      <c r="F117" s="140">
        <f>D117-E117</f>
        <v>0</v>
      </c>
      <c r="G117" s="61"/>
      <c r="H117" s="61"/>
      <c r="I117" s="61"/>
      <c r="J117" s="61"/>
    </row>
    <row r="118" spans="1:10" s="62" customFormat="1" ht="87" customHeight="1" hidden="1">
      <c r="A118" s="129" t="s">
        <v>194</v>
      </c>
      <c r="B118" s="163" t="s">
        <v>92</v>
      </c>
      <c r="C118" s="101" t="s">
        <v>362</v>
      </c>
      <c r="D118" s="141">
        <v>0</v>
      </c>
      <c r="E118" s="141">
        <v>0</v>
      </c>
      <c r="F118" s="140">
        <f>D118-E118</f>
        <v>0</v>
      </c>
      <c r="G118" s="61"/>
      <c r="H118" s="61"/>
      <c r="I118" s="61"/>
      <c r="J118" s="61"/>
    </row>
    <row r="119" spans="1:10" s="62" customFormat="1" ht="38.25">
      <c r="A119" s="128" t="s">
        <v>35</v>
      </c>
      <c r="B119" s="142" t="s">
        <v>92</v>
      </c>
      <c r="C119" s="101" t="s">
        <v>357</v>
      </c>
      <c r="D119" s="140">
        <f>D121+D123</f>
        <v>226735</v>
      </c>
      <c r="E119" s="140">
        <f>E121+E123</f>
        <v>56426.19</v>
      </c>
      <c r="F119" s="140">
        <f>D119-E119</f>
        <v>170308.81</v>
      </c>
      <c r="G119" s="61"/>
      <c r="H119" s="61"/>
      <c r="I119" s="61"/>
      <c r="J119" s="61"/>
    </row>
    <row r="120" spans="1:10" s="62" customFormat="1" ht="49.5" customHeight="1">
      <c r="A120" s="129" t="s">
        <v>36</v>
      </c>
      <c r="B120" s="139" t="s">
        <v>92</v>
      </c>
      <c r="C120" s="101" t="s">
        <v>357</v>
      </c>
      <c r="D120" s="141">
        <f>D121</f>
        <v>164525</v>
      </c>
      <c r="E120" s="141">
        <f>E121</f>
        <v>34961.19</v>
      </c>
      <c r="F120" s="141">
        <f aca="true" t="shared" si="5" ref="F120:F136">D120-E121</f>
        <v>129563.81</v>
      </c>
      <c r="G120" s="61"/>
      <c r="H120" s="61"/>
      <c r="I120" s="61"/>
      <c r="J120" s="61"/>
    </row>
    <row r="121" spans="1:10" s="62" customFormat="1" ht="51">
      <c r="A121" s="129" t="s">
        <v>37</v>
      </c>
      <c r="B121" s="139" t="s">
        <v>92</v>
      </c>
      <c r="C121" s="101" t="s">
        <v>358</v>
      </c>
      <c r="D121" s="141">
        <v>164525</v>
      </c>
      <c r="E121" s="141">
        <v>34961.19</v>
      </c>
      <c r="F121" s="141">
        <f>D121-E121</f>
        <v>129563.81</v>
      </c>
      <c r="G121" s="61"/>
      <c r="H121" s="61"/>
      <c r="I121" s="61"/>
      <c r="J121" s="61"/>
    </row>
    <row r="122" spans="1:10" s="62" customFormat="1" ht="41.25" customHeight="1">
      <c r="A122" s="129" t="s">
        <v>38</v>
      </c>
      <c r="B122" s="139" t="s">
        <v>92</v>
      </c>
      <c r="C122" s="101" t="s">
        <v>359</v>
      </c>
      <c r="D122" s="141">
        <f>D123</f>
        <v>62210</v>
      </c>
      <c r="E122" s="141">
        <f>E123</f>
        <v>21465</v>
      </c>
      <c r="F122" s="141">
        <f>D122-E122</f>
        <v>40745</v>
      </c>
      <c r="G122" s="61"/>
      <c r="H122" s="61"/>
      <c r="I122" s="61"/>
      <c r="J122" s="61"/>
    </row>
    <row r="123" spans="1:10" s="62" customFormat="1" ht="41.25" customHeight="1">
      <c r="A123" s="129" t="s">
        <v>39</v>
      </c>
      <c r="B123" s="139" t="s">
        <v>92</v>
      </c>
      <c r="C123" s="101" t="s">
        <v>360</v>
      </c>
      <c r="D123" s="141">
        <v>62210</v>
      </c>
      <c r="E123" s="141">
        <v>21465</v>
      </c>
      <c r="F123" s="141">
        <f>D123-E123</f>
        <v>40745</v>
      </c>
      <c r="G123" s="61"/>
      <c r="H123" s="61"/>
      <c r="I123" s="61"/>
      <c r="J123" s="61"/>
    </row>
    <row r="124" spans="1:10" s="62" customFormat="1" ht="12.75" hidden="1">
      <c r="A124" s="78" t="s">
        <v>97</v>
      </c>
      <c r="B124" s="73" t="s">
        <v>92</v>
      </c>
      <c r="C124" s="101" t="s">
        <v>361</v>
      </c>
      <c r="D124" s="54">
        <v>0</v>
      </c>
      <c r="E124" s="141">
        <v>0</v>
      </c>
      <c r="F124" s="54">
        <f t="shared" si="5"/>
        <v>0</v>
      </c>
      <c r="G124" s="61"/>
      <c r="H124" s="61"/>
      <c r="I124" s="61"/>
      <c r="J124" s="61"/>
    </row>
    <row r="125" spans="1:8" s="20" customFormat="1" ht="22.5" hidden="1">
      <c r="A125" s="78" t="s">
        <v>95</v>
      </c>
      <c r="B125" s="73" t="s">
        <v>92</v>
      </c>
      <c r="C125" s="74" t="s">
        <v>102</v>
      </c>
      <c r="D125" s="54">
        <v>0</v>
      </c>
      <c r="E125" s="54">
        <v>0</v>
      </c>
      <c r="F125" s="54">
        <f t="shared" si="5"/>
        <v>0</v>
      </c>
      <c r="H125" s="33"/>
    </row>
    <row r="126" spans="1:6" ht="12.75" hidden="1">
      <c r="A126" s="81" t="s">
        <v>148</v>
      </c>
      <c r="B126" s="74" t="s">
        <v>92</v>
      </c>
      <c r="C126" s="74" t="s">
        <v>96</v>
      </c>
      <c r="D126" s="80" t="s">
        <v>158</v>
      </c>
      <c r="E126" s="54">
        <v>0</v>
      </c>
      <c r="F126" s="54">
        <f t="shared" si="5"/>
        <v>0</v>
      </c>
    </row>
    <row r="127" spans="1:6" ht="22.5" hidden="1">
      <c r="A127" s="81" t="s">
        <v>95</v>
      </c>
      <c r="B127" s="74" t="s">
        <v>92</v>
      </c>
      <c r="C127" s="79" t="s">
        <v>102</v>
      </c>
      <c r="D127" s="80" t="s">
        <v>158</v>
      </c>
      <c r="E127" s="80" t="s">
        <v>158</v>
      </c>
      <c r="F127" s="54">
        <f t="shared" si="5"/>
        <v>0</v>
      </c>
    </row>
    <row r="128" spans="1:6" ht="0.75" customHeight="1" hidden="1">
      <c r="A128" s="87" t="s">
        <v>169</v>
      </c>
      <c r="B128" s="75" t="s">
        <v>92</v>
      </c>
      <c r="C128" s="79" t="s">
        <v>96</v>
      </c>
      <c r="D128" s="89">
        <f>D129</f>
        <v>0</v>
      </c>
      <c r="E128" s="80" t="s">
        <v>158</v>
      </c>
      <c r="F128" s="90">
        <f t="shared" si="5"/>
        <v>0</v>
      </c>
    </row>
    <row r="129" spans="1:6" ht="22.5" hidden="1">
      <c r="A129" s="81" t="s">
        <v>170</v>
      </c>
      <c r="B129" s="74" t="s">
        <v>92</v>
      </c>
      <c r="C129" s="88" t="s">
        <v>171</v>
      </c>
      <c r="D129" s="85">
        <v>0</v>
      </c>
      <c r="E129" s="89">
        <f>E130</f>
        <v>0</v>
      </c>
      <c r="F129" s="86">
        <f t="shared" si="5"/>
        <v>0</v>
      </c>
    </row>
    <row r="130" spans="1:6" ht="32.25" hidden="1">
      <c r="A130" s="84" t="s">
        <v>167</v>
      </c>
      <c r="B130" s="73" t="s">
        <v>92</v>
      </c>
      <c r="C130" s="79" t="s">
        <v>172</v>
      </c>
      <c r="D130" s="54">
        <f>D131</f>
        <v>0</v>
      </c>
      <c r="E130" s="85">
        <v>0</v>
      </c>
      <c r="F130" s="54">
        <f t="shared" si="5"/>
        <v>0</v>
      </c>
    </row>
    <row r="131" spans="1:6" ht="12.75" customHeight="1" hidden="1">
      <c r="A131" s="83" t="s">
        <v>164</v>
      </c>
      <c r="B131" s="73" t="s">
        <v>92</v>
      </c>
      <c r="C131" s="74" t="s">
        <v>165</v>
      </c>
      <c r="D131" s="54">
        <v>0</v>
      </c>
      <c r="E131" s="54">
        <f>E132</f>
        <v>0</v>
      </c>
      <c r="F131" s="54">
        <f t="shared" si="5"/>
        <v>0</v>
      </c>
    </row>
    <row r="132" spans="1:6" ht="78.75" hidden="1">
      <c r="A132" s="83" t="s">
        <v>179</v>
      </c>
      <c r="B132" s="74" t="s">
        <v>92</v>
      </c>
      <c r="C132" s="74" t="s">
        <v>166</v>
      </c>
      <c r="D132" s="94">
        <f>D133</f>
        <v>0</v>
      </c>
      <c r="E132" s="54">
        <v>0</v>
      </c>
      <c r="F132" s="94">
        <f t="shared" si="5"/>
        <v>0</v>
      </c>
    </row>
    <row r="133" spans="1:6" ht="91.5" customHeight="1" hidden="1">
      <c r="A133" s="92" t="s">
        <v>182</v>
      </c>
      <c r="B133" s="74" t="s">
        <v>92</v>
      </c>
      <c r="C133" s="93" t="s">
        <v>180</v>
      </c>
      <c r="D133" s="94">
        <v>0</v>
      </c>
      <c r="E133" s="94">
        <v>0</v>
      </c>
      <c r="F133" s="94">
        <f t="shared" si="5"/>
        <v>0</v>
      </c>
    </row>
    <row r="134" spans="1:6" ht="0.75" customHeight="1" hidden="1">
      <c r="A134" s="96" t="s">
        <v>159</v>
      </c>
      <c r="B134" s="75"/>
      <c r="C134" s="93" t="s">
        <v>181</v>
      </c>
      <c r="D134" s="98">
        <f>D135</f>
        <v>0</v>
      </c>
      <c r="E134" s="94">
        <v>0</v>
      </c>
      <c r="F134" s="98">
        <f t="shared" si="5"/>
        <v>0</v>
      </c>
    </row>
    <row r="135" spans="1:6" ht="21.75" customHeight="1" hidden="1">
      <c r="A135" s="92" t="s">
        <v>169</v>
      </c>
      <c r="B135" s="74" t="s">
        <v>92</v>
      </c>
      <c r="C135" s="97" t="s">
        <v>224</v>
      </c>
      <c r="D135" s="95">
        <f>D136</f>
        <v>0</v>
      </c>
      <c r="E135" s="98">
        <f>E136</f>
        <v>0</v>
      </c>
      <c r="F135" s="95">
        <f t="shared" si="5"/>
        <v>0</v>
      </c>
    </row>
    <row r="136" spans="1:6" ht="22.5" hidden="1">
      <c r="A136" s="92" t="s">
        <v>170</v>
      </c>
      <c r="B136" s="74" t="s">
        <v>92</v>
      </c>
      <c r="C136" s="165" t="s">
        <v>216</v>
      </c>
      <c r="D136" s="95">
        <v>0</v>
      </c>
      <c r="E136" s="152">
        <f>E137</f>
        <v>0</v>
      </c>
      <c r="F136" s="95">
        <f t="shared" si="5"/>
        <v>0</v>
      </c>
    </row>
    <row r="137" spans="3:5" ht="12.75">
      <c r="C137" s="166"/>
      <c r="E137" s="153"/>
    </row>
  </sheetData>
  <sheetProtection/>
  <mergeCells count="7">
    <mergeCell ref="B11:D11"/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49"/>
  <sheetViews>
    <sheetView showGridLines="0" zoomScale="115" zoomScaleNormal="115" zoomScaleSheetLayoutView="100" zoomScalePageLayoutView="0" workbookViewId="0" topLeftCell="A39">
      <selection activeCell="H150" sqref="H150"/>
    </sheetView>
  </sheetViews>
  <sheetFormatPr defaultColWidth="9.00390625" defaultRowHeight="12.75"/>
  <cols>
    <col min="1" max="1" width="34.00390625" style="0" customWidth="1"/>
    <col min="2" max="2" width="3.75390625" style="0" customWidth="1"/>
    <col min="3" max="3" width="20.625" style="0" customWidth="1"/>
    <col min="4" max="5" width="6.25390625" style="0" customWidth="1"/>
    <col min="6" max="6" width="11.625" style="0" customWidth="1"/>
    <col min="7" max="7" width="11.875" style="0" customWidth="1"/>
    <col min="8" max="8" width="10.75390625" style="0" customWidth="1"/>
    <col min="9" max="10" width="0.74609375" style="0" customWidth="1"/>
    <col min="11" max="12" width="12.75390625" style="0" bestFit="1" customWidth="1"/>
    <col min="13" max="13" width="15.875" style="0" customWidth="1"/>
  </cols>
  <sheetData>
    <row r="1" spans="1:10" ht="15">
      <c r="A1" s="42" t="s">
        <v>149</v>
      </c>
      <c r="B1" s="42"/>
      <c r="C1" s="42"/>
      <c r="D1" s="42"/>
      <c r="E1" s="42"/>
      <c r="F1" s="42"/>
      <c r="G1" s="42"/>
      <c r="H1" s="32" t="s">
        <v>62</v>
      </c>
      <c r="I1" s="34"/>
      <c r="J1" s="34"/>
    </row>
    <row r="2" spans="1:10" ht="1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2.75" customHeight="1">
      <c r="A3" s="105"/>
      <c r="B3" s="106" t="s">
        <v>48</v>
      </c>
      <c r="C3" s="107" t="s">
        <v>47</v>
      </c>
      <c r="D3" s="183" t="s">
        <v>160</v>
      </c>
      <c r="E3" s="183" t="s">
        <v>458</v>
      </c>
      <c r="F3" s="107" t="s">
        <v>60</v>
      </c>
      <c r="G3" s="108"/>
      <c r="H3" s="180" t="s">
        <v>53</v>
      </c>
      <c r="I3" s="34"/>
      <c r="J3" s="34"/>
    </row>
    <row r="4" spans="1:10" ht="12.75" customHeight="1">
      <c r="A4" s="109" t="s">
        <v>45</v>
      </c>
      <c r="B4" s="110" t="s">
        <v>49</v>
      </c>
      <c r="C4" s="111" t="s">
        <v>74</v>
      </c>
      <c r="D4" s="184"/>
      <c r="E4" s="184"/>
      <c r="F4" s="111" t="s">
        <v>61</v>
      </c>
      <c r="G4" s="112" t="s">
        <v>55</v>
      </c>
      <c r="H4" s="181"/>
      <c r="I4" s="34"/>
      <c r="J4" s="34"/>
    </row>
    <row r="5" spans="1:10" ht="51" customHeight="1">
      <c r="A5" s="113"/>
      <c r="B5" s="110" t="s">
        <v>50</v>
      </c>
      <c r="C5" s="114" t="s">
        <v>75</v>
      </c>
      <c r="D5" s="185"/>
      <c r="E5" s="185"/>
      <c r="F5" s="114" t="s">
        <v>43</v>
      </c>
      <c r="G5" s="104"/>
      <c r="H5" s="182"/>
      <c r="I5" s="34"/>
      <c r="J5" s="34"/>
    </row>
    <row r="6" spans="1:10" ht="12.75">
      <c r="A6" s="116">
        <v>1</v>
      </c>
      <c r="B6" s="117">
        <v>2</v>
      </c>
      <c r="C6" s="118">
        <v>3</v>
      </c>
      <c r="D6" s="118">
        <v>4</v>
      </c>
      <c r="E6" s="118">
        <v>5</v>
      </c>
      <c r="F6" s="119" t="s">
        <v>46</v>
      </c>
      <c r="G6" s="119" t="s">
        <v>161</v>
      </c>
      <c r="H6" s="119" t="s">
        <v>459</v>
      </c>
      <c r="I6" s="37"/>
      <c r="J6" s="26"/>
    </row>
    <row r="7" spans="1:8" ht="25.5">
      <c r="A7" s="162" t="s">
        <v>243</v>
      </c>
      <c r="B7" s="100">
        <v>200</v>
      </c>
      <c r="C7" s="144" t="s">
        <v>297</v>
      </c>
      <c r="D7" s="115"/>
      <c r="E7" s="115"/>
      <c r="F7" s="123">
        <f>F8+F43+F52+F74+F130+F142</f>
        <v>11665148.73</v>
      </c>
      <c r="G7" s="123">
        <f>G8+G43+G52+G74+G130+G142</f>
        <v>4121380.0900000003</v>
      </c>
      <c r="H7" s="124">
        <f>F7-G7</f>
        <v>7543768.640000001</v>
      </c>
    </row>
    <row r="8" spans="1:8" ht="26.25" customHeight="1">
      <c r="A8" s="120" t="s">
        <v>246</v>
      </c>
      <c r="B8" s="121">
        <v>200</v>
      </c>
      <c r="C8" s="143" t="s">
        <v>298</v>
      </c>
      <c r="D8" s="121"/>
      <c r="E8" s="121"/>
      <c r="F8" s="125">
        <f>F15+F20+F26+F37+F42+F31</f>
        <v>148200</v>
      </c>
      <c r="G8" s="125">
        <f>G15+G20+G37+G42+G31+G26</f>
        <v>51000</v>
      </c>
      <c r="H8" s="124">
        <f aca="true" t="shared" si="0" ref="H8:H80">F8-G8</f>
        <v>97200</v>
      </c>
    </row>
    <row r="9" spans="1:8" ht="55.5" customHeight="1">
      <c r="A9" s="99" t="s">
        <v>247</v>
      </c>
      <c r="B9" s="100">
        <v>200</v>
      </c>
      <c r="C9" s="144" t="s">
        <v>299</v>
      </c>
      <c r="D9" s="100"/>
      <c r="E9" s="100"/>
      <c r="F9" s="126">
        <f>F15</f>
        <v>23000</v>
      </c>
      <c r="G9" s="126">
        <f>G15</f>
        <v>23000</v>
      </c>
      <c r="H9" s="124">
        <f t="shared" si="0"/>
        <v>0</v>
      </c>
    </row>
    <row r="10" spans="1:8" ht="12.75">
      <c r="A10" s="99" t="s">
        <v>248</v>
      </c>
      <c r="B10" s="100">
        <v>200</v>
      </c>
      <c r="C10" s="144" t="s">
        <v>398</v>
      </c>
      <c r="D10" s="100"/>
      <c r="E10" s="100"/>
      <c r="F10" s="126">
        <f>F15</f>
        <v>23000</v>
      </c>
      <c r="G10" s="126">
        <f>G15</f>
        <v>23000</v>
      </c>
      <c r="H10" s="124">
        <f t="shared" si="0"/>
        <v>0</v>
      </c>
    </row>
    <row r="11" spans="1:8" ht="79.5" customHeight="1">
      <c r="A11" s="99" t="s">
        <v>249</v>
      </c>
      <c r="B11" s="100">
        <v>200</v>
      </c>
      <c r="C11" s="144" t="s">
        <v>399</v>
      </c>
      <c r="D11" s="100"/>
      <c r="E11" s="100"/>
      <c r="F11" s="126">
        <f>F15</f>
        <v>23000</v>
      </c>
      <c r="G11" s="126">
        <f>G15</f>
        <v>23000</v>
      </c>
      <c r="H11" s="124">
        <f t="shared" si="0"/>
        <v>0</v>
      </c>
    </row>
    <row r="12" spans="1:8" ht="66" customHeight="1">
      <c r="A12" s="99" t="s">
        <v>250</v>
      </c>
      <c r="B12" s="100">
        <v>200</v>
      </c>
      <c r="C12" s="144" t="s">
        <v>400</v>
      </c>
      <c r="D12" s="100"/>
      <c r="E12" s="100"/>
      <c r="F12" s="126">
        <f>F15</f>
        <v>23000</v>
      </c>
      <c r="G12" s="126">
        <f>G15</f>
        <v>23000</v>
      </c>
      <c r="H12" s="124">
        <f t="shared" si="0"/>
        <v>0</v>
      </c>
    </row>
    <row r="13" spans="1:8" ht="12.75">
      <c r="A13" s="99" t="s">
        <v>248</v>
      </c>
      <c r="B13" s="100">
        <v>200</v>
      </c>
      <c r="C13" s="144" t="s">
        <v>401</v>
      </c>
      <c r="D13" s="100"/>
      <c r="E13" s="100"/>
      <c r="F13" s="126">
        <f>F15</f>
        <v>23000</v>
      </c>
      <c r="G13" s="126">
        <f>G15</f>
        <v>23000</v>
      </c>
      <c r="H13" s="124">
        <f t="shared" si="0"/>
        <v>0</v>
      </c>
    </row>
    <row r="14" spans="1:8" ht="12.75">
      <c r="A14" s="99" t="s">
        <v>159</v>
      </c>
      <c r="B14" s="100">
        <v>200</v>
      </c>
      <c r="C14" s="144" t="s">
        <v>402</v>
      </c>
      <c r="D14" s="100"/>
      <c r="E14" s="100"/>
      <c r="F14" s="126">
        <f>F15</f>
        <v>23000</v>
      </c>
      <c r="G14" s="126">
        <f>G15</f>
        <v>23000</v>
      </c>
      <c r="H14" s="124">
        <f t="shared" si="0"/>
        <v>0</v>
      </c>
    </row>
    <row r="15" spans="1:8" ht="38.25">
      <c r="A15" s="99" t="s">
        <v>251</v>
      </c>
      <c r="B15" s="100">
        <v>200</v>
      </c>
      <c r="C15" s="144" t="s">
        <v>402</v>
      </c>
      <c r="D15" s="100">
        <v>12510</v>
      </c>
      <c r="E15" s="100">
        <v>12510</v>
      </c>
      <c r="F15" s="126">
        <v>23000</v>
      </c>
      <c r="G15" s="126">
        <v>23000</v>
      </c>
      <c r="H15" s="124">
        <f t="shared" si="0"/>
        <v>0</v>
      </c>
    </row>
    <row r="16" spans="1:8" ht="12.75">
      <c r="A16" s="99" t="s">
        <v>252</v>
      </c>
      <c r="B16" s="100">
        <v>200</v>
      </c>
      <c r="C16" s="144" t="s">
        <v>300</v>
      </c>
      <c r="D16" s="100"/>
      <c r="E16" s="100"/>
      <c r="F16" s="126">
        <f>F20</f>
        <v>18000</v>
      </c>
      <c r="G16" s="126">
        <f>G20</f>
        <v>0</v>
      </c>
      <c r="H16" s="124">
        <f t="shared" si="0"/>
        <v>18000</v>
      </c>
    </row>
    <row r="17" spans="1:8" ht="25.5">
      <c r="A17" s="99" t="s">
        <v>253</v>
      </c>
      <c r="B17" s="100">
        <v>200</v>
      </c>
      <c r="C17" s="144" t="s">
        <v>403</v>
      </c>
      <c r="D17" s="100"/>
      <c r="E17" s="100"/>
      <c r="F17" s="126">
        <f>F20</f>
        <v>18000</v>
      </c>
      <c r="G17" s="126">
        <f>G20</f>
        <v>0</v>
      </c>
      <c r="H17" s="124">
        <f t="shared" si="0"/>
        <v>18000</v>
      </c>
    </row>
    <row r="18" spans="1:8" ht="12.75">
      <c r="A18" s="99" t="s">
        <v>254</v>
      </c>
      <c r="B18" s="100">
        <v>200</v>
      </c>
      <c r="C18" s="144" t="s">
        <v>404</v>
      </c>
      <c r="D18" s="100"/>
      <c r="E18" s="100"/>
      <c r="F18" s="126">
        <f>F20</f>
        <v>18000</v>
      </c>
      <c r="G18" s="126">
        <f>G20</f>
        <v>0</v>
      </c>
      <c r="H18" s="124">
        <f t="shared" si="0"/>
        <v>18000</v>
      </c>
    </row>
    <row r="19" spans="1:8" ht="12.75">
      <c r="A19" s="99" t="s">
        <v>255</v>
      </c>
      <c r="B19" s="100">
        <v>200</v>
      </c>
      <c r="C19" s="144" t="s">
        <v>405</v>
      </c>
      <c r="D19" s="100"/>
      <c r="E19" s="100"/>
      <c r="F19" s="126">
        <f>F20</f>
        <v>18000</v>
      </c>
      <c r="G19" s="126">
        <f>G20</f>
        <v>0</v>
      </c>
      <c r="H19" s="124">
        <f t="shared" si="0"/>
        <v>18000</v>
      </c>
    </row>
    <row r="20" spans="1:8" ht="12.75">
      <c r="A20" s="99" t="s">
        <v>256</v>
      </c>
      <c r="B20" s="100">
        <v>200</v>
      </c>
      <c r="C20" s="144" t="s">
        <v>405</v>
      </c>
      <c r="D20" s="100">
        <v>12901</v>
      </c>
      <c r="E20" s="100">
        <v>12901</v>
      </c>
      <c r="F20" s="126">
        <v>18000</v>
      </c>
      <c r="G20" s="126">
        <v>0</v>
      </c>
      <c r="H20" s="124">
        <f t="shared" si="0"/>
        <v>18000</v>
      </c>
    </row>
    <row r="21" spans="1:8" ht="19.5" customHeight="1">
      <c r="A21" s="99" t="s">
        <v>257</v>
      </c>
      <c r="B21" s="100">
        <v>200</v>
      </c>
      <c r="C21" s="144" t="s">
        <v>301</v>
      </c>
      <c r="D21" s="100"/>
      <c r="E21" s="100"/>
      <c r="F21" s="126">
        <f>F37+F42+F31+F26</f>
        <v>107200</v>
      </c>
      <c r="G21" s="126">
        <f>G37+G42+G31+G26</f>
        <v>28000</v>
      </c>
      <c r="H21" s="124">
        <f t="shared" si="0"/>
        <v>79200</v>
      </c>
    </row>
    <row r="22" spans="1:8" ht="19.5" customHeight="1" hidden="1">
      <c r="A22" s="99" t="s">
        <v>394</v>
      </c>
      <c r="B22" s="100">
        <v>200</v>
      </c>
      <c r="C22" s="144" t="s">
        <v>389</v>
      </c>
      <c r="D22" s="100"/>
      <c r="E22" s="100"/>
      <c r="F22" s="126">
        <f>F26</f>
        <v>0</v>
      </c>
      <c r="G22" s="126">
        <f>G26</f>
        <v>0</v>
      </c>
      <c r="H22" s="124">
        <f aca="true" t="shared" si="1" ref="H22:H31">F22-G22</f>
        <v>0</v>
      </c>
    </row>
    <row r="23" spans="1:8" ht="19.5" customHeight="1" hidden="1">
      <c r="A23" s="99" t="s">
        <v>254</v>
      </c>
      <c r="B23" s="100">
        <v>200</v>
      </c>
      <c r="C23" s="144" t="s">
        <v>390</v>
      </c>
      <c r="D23" s="100"/>
      <c r="E23" s="100"/>
      <c r="F23" s="126">
        <f>F26</f>
        <v>0</v>
      </c>
      <c r="G23" s="126">
        <f>G26</f>
        <v>0</v>
      </c>
      <c r="H23" s="124">
        <f t="shared" si="1"/>
        <v>0</v>
      </c>
    </row>
    <row r="24" spans="1:8" ht="19.5" customHeight="1" hidden="1">
      <c r="A24" s="99" t="s">
        <v>395</v>
      </c>
      <c r="B24" s="100">
        <v>200</v>
      </c>
      <c r="C24" s="144" t="s">
        <v>391</v>
      </c>
      <c r="D24" s="100"/>
      <c r="E24" s="100"/>
      <c r="F24" s="126">
        <f>F26</f>
        <v>0</v>
      </c>
      <c r="G24" s="126">
        <f>G26</f>
        <v>0</v>
      </c>
      <c r="H24" s="124">
        <f t="shared" si="1"/>
        <v>0</v>
      </c>
    </row>
    <row r="25" spans="1:8" ht="106.5" customHeight="1" hidden="1">
      <c r="A25" s="99" t="s">
        <v>396</v>
      </c>
      <c r="B25" s="100">
        <v>200</v>
      </c>
      <c r="C25" s="144" t="s">
        <v>392</v>
      </c>
      <c r="D25" s="100"/>
      <c r="E25" s="100"/>
      <c r="F25" s="126">
        <f>F26</f>
        <v>0</v>
      </c>
      <c r="G25" s="126">
        <f>G26</f>
        <v>0</v>
      </c>
      <c r="H25" s="124">
        <f t="shared" si="1"/>
        <v>0</v>
      </c>
    </row>
    <row r="26" spans="1:8" ht="19.5" customHeight="1" hidden="1">
      <c r="A26" s="99" t="s">
        <v>256</v>
      </c>
      <c r="B26" s="100">
        <v>200</v>
      </c>
      <c r="C26" s="144" t="s">
        <v>393</v>
      </c>
      <c r="D26" s="100"/>
      <c r="E26" s="100"/>
      <c r="F26" s="126">
        <v>0</v>
      </c>
      <c r="G26" s="126">
        <v>0</v>
      </c>
      <c r="H26" s="124">
        <f t="shared" si="1"/>
        <v>0</v>
      </c>
    </row>
    <row r="27" spans="1:8" ht="19.5" customHeight="1">
      <c r="A27" s="99" t="s">
        <v>374</v>
      </c>
      <c r="B27" s="100">
        <v>200</v>
      </c>
      <c r="C27" s="144" t="s">
        <v>406</v>
      </c>
      <c r="D27" s="100"/>
      <c r="E27" s="100"/>
      <c r="F27" s="126">
        <f>F31</f>
        <v>7000</v>
      </c>
      <c r="G27" s="126">
        <f>G31</f>
        <v>0</v>
      </c>
      <c r="H27" s="124">
        <f t="shared" si="1"/>
        <v>7000</v>
      </c>
    </row>
    <row r="28" spans="1:8" ht="36" customHeight="1">
      <c r="A28" s="99" t="s">
        <v>259</v>
      </c>
      <c r="B28" s="100">
        <v>200</v>
      </c>
      <c r="C28" s="144" t="s">
        <v>407</v>
      </c>
      <c r="D28" s="100"/>
      <c r="E28" s="100"/>
      <c r="F28" s="126">
        <f>F31</f>
        <v>7000</v>
      </c>
      <c r="G28" s="126">
        <f>G31</f>
        <v>0</v>
      </c>
      <c r="H28" s="124">
        <f t="shared" si="1"/>
        <v>7000</v>
      </c>
    </row>
    <row r="29" spans="1:8" ht="39.75" customHeight="1">
      <c r="A29" s="99" t="s">
        <v>258</v>
      </c>
      <c r="B29" s="100">
        <v>200</v>
      </c>
      <c r="C29" s="144" t="s">
        <v>408</v>
      </c>
      <c r="D29" s="100"/>
      <c r="E29" s="100"/>
      <c r="F29" s="126">
        <f>F31</f>
        <v>7000</v>
      </c>
      <c r="G29" s="126">
        <f>G31</f>
        <v>0</v>
      </c>
      <c r="H29" s="124">
        <f t="shared" si="1"/>
        <v>7000</v>
      </c>
    </row>
    <row r="30" spans="1:8" ht="39.75" customHeight="1">
      <c r="A30" s="99" t="s">
        <v>273</v>
      </c>
      <c r="B30" s="100">
        <v>200</v>
      </c>
      <c r="C30" s="144" t="s">
        <v>409</v>
      </c>
      <c r="D30" s="100"/>
      <c r="E30" s="100"/>
      <c r="F30" s="126">
        <f>F31</f>
        <v>7000</v>
      </c>
      <c r="G30" s="126">
        <f>G31</f>
        <v>0</v>
      </c>
      <c r="H30" s="124">
        <f t="shared" si="1"/>
        <v>7000</v>
      </c>
    </row>
    <row r="31" spans="1:8" ht="19.5" customHeight="1">
      <c r="A31" s="99" t="s">
        <v>256</v>
      </c>
      <c r="B31" s="100">
        <v>200</v>
      </c>
      <c r="C31" s="144" t="s">
        <v>409</v>
      </c>
      <c r="D31" s="100">
        <v>12901</v>
      </c>
      <c r="E31" s="100">
        <v>12901</v>
      </c>
      <c r="F31" s="126">
        <v>7000</v>
      </c>
      <c r="G31" s="126">
        <v>0</v>
      </c>
      <c r="H31" s="124">
        <f t="shared" si="1"/>
        <v>7000</v>
      </c>
    </row>
    <row r="32" spans="1:8" ht="15.75" customHeight="1">
      <c r="A32" s="99" t="s">
        <v>248</v>
      </c>
      <c r="B32" s="100">
        <v>200</v>
      </c>
      <c r="C32" s="144" t="s">
        <v>410</v>
      </c>
      <c r="D32" s="100"/>
      <c r="E32" s="100"/>
      <c r="F32" s="126">
        <f>F37</f>
        <v>100000</v>
      </c>
      <c r="G32" s="126">
        <f>G37</f>
        <v>28000</v>
      </c>
      <c r="H32" s="124">
        <f t="shared" si="0"/>
        <v>72000</v>
      </c>
    </row>
    <row r="33" spans="1:8" ht="77.25" customHeight="1">
      <c r="A33" s="99" t="s">
        <v>249</v>
      </c>
      <c r="B33" s="100">
        <v>200</v>
      </c>
      <c r="C33" s="144" t="s">
        <v>411</v>
      </c>
      <c r="D33" s="100"/>
      <c r="E33" s="100"/>
      <c r="F33" s="126">
        <f>F37</f>
        <v>100000</v>
      </c>
      <c r="G33" s="126">
        <f>G37</f>
        <v>28000</v>
      </c>
      <c r="H33" s="124">
        <f t="shared" si="0"/>
        <v>72000</v>
      </c>
    </row>
    <row r="34" spans="1:8" ht="173.25" customHeight="1">
      <c r="A34" s="99" t="s">
        <v>302</v>
      </c>
      <c r="B34" s="100">
        <v>200</v>
      </c>
      <c r="C34" s="144" t="s">
        <v>412</v>
      </c>
      <c r="D34" s="100"/>
      <c r="E34" s="100"/>
      <c r="F34" s="126">
        <f>F37</f>
        <v>100000</v>
      </c>
      <c r="G34" s="126">
        <f>G37</f>
        <v>28000</v>
      </c>
      <c r="H34" s="124">
        <f t="shared" si="0"/>
        <v>72000</v>
      </c>
    </row>
    <row r="35" spans="1:8" ht="12.75">
      <c r="A35" s="99" t="s">
        <v>248</v>
      </c>
      <c r="B35" s="100">
        <v>200</v>
      </c>
      <c r="C35" s="144" t="s">
        <v>413</v>
      </c>
      <c r="D35" s="100"/>
      <c r="E35" s="100"/>
      <c r="F35" s="126">
        <f>F37</f>
        <v>100000</v>
      </c>
      <c r="G35" s="126">
        <f>G37</f>
        <v>28000</v>
      </c>
      <c r="H35" s="124">
        <f t="shared" si="0"/>
        <v>72000</v>
      </c>
    </row>
    <row r="36" spans="1:8" ht="12.75">
      <c r="A36" s="99" t="s">
        <v>159</v>
      </c>
      <c r="B36" s="100">
        <v>200</v>
      </c>
      <c r="C36" s="144" t="s">
        <v>414</v>
      </c>
      <c r="D36" s="100"/>
      <c r="E36" s="100"/>
      <c r="F36" s="126">
        <f>F37</f>
        <v>100000</v>
      </c>
      <c r="G36" s="126">
        <f>G37</f>
        <v>28000</v>
      </c>
      <c r="H36" s="124">
        <f t="shared" si="0"/>
        <v>72000</v>
      </c>
    </row>
    <row r="37" spans="1:8" ht="43.5" customHeight="1">
      <c r="A37" s="99" t="s">
        <v>251</v>
      </c>
      <c r="B37" s="100">
        <v>200</v>
      </c>
      <c r="C37" s="144" t="s">
        <v>414</v>
      </c>
      <c r="D37" s="100">
        <v>12510</v>
      </c>
      <c r="E37" s="100">
        <v>12510</v>
      </c>
      <c r="F37" s="126">
        <v>100000</v>
      </c>
      <c r="G37" s="126">
        <v>28000</v>
      </c>
      <c r="H37" s="124">
        <f t="shared" si="0"/>
        <v>72000</v>
      </c>
    </row>
    <row r="38" spans="1:8" ht="51">
      <c r="A38" s="99" t="s">
        <v>343</v>
      </c>
      <c r="B38" s="100">
        <v>200</v>
      </c>
      <c r="C38" s="144" t="s">
        <v>416</v>
      </c>
      <c r="D38" s="100"/>
      <c r="E38" s="100"/>
      <c r="F38" s="126">
        <f>F42</f>
        <v>200</v>
      </c>
      <c r="G38" s="126">
        <f>G42</f>
        <v>0</v>
      </c>
      <c r="H38" s="124">
        <f t="shared" si="0"/>
        <v>200</v>
      </c>
    </row>
    <row r="39" spans="1:8" ht="96" customHeight="1">
      <c r="A39" s="99" t="s">
        <v>261</v>
      </c>
      <c r="B39" s="100">
        <v>200</v>
      </c>
      <c r="C39" s="144" t="s">
        <v>417</v>
      </c>
      <c r="D39" s="100"/>
      <c r="E39" s="100"/>
      <c r="F39" s="126">
        <f>F42</f>
        <v>200</v>
      </c>
      <c r="G39" s="126">
        <f>G42</f>
        <v>0</v>
      </c>
      <c r="H39" s="124">
        <f t="shared" si="0"/>
        <v>200</v>
      </c>
    </row>
    <row r="40" spans="1:8" ht="12.75">
      <c r="A40" s="99" t="s">
        <v>248</v>
      </c>
      <c r="B40" s="100">
        <v>200</v>
      </c>
      <c r="C40" s="144" t="s">
        <v>418</v>
      </c>
      <c r="D40" s="100"/>
      <c r="E40" s="100"/>
      <c r="F40" s="126">
        <f>F42</f>
        <v>200</v>
      </c>
      <c r="G40" s="126">
        <f>G42</f>
        <v>0</v>
      </c>
      <c r="H40" s="124">
        <f t="shared" si="0"/>
        <v>200</v>
      </c>
    </row>
    <row r="41" spans="1:8" ht="12.75">
      <c r="A41" s="99" t="s">
        <v>159</v>
      </c>
      <c r="B41" s="100">
        <v>200</v>
      </c>
      <c r="C41" s="144" t="s">
        <v>415</v>
      </c>
      <c r="D41" s="100"/>
      <c r="E41" s="100"/>
      <c r="F41" s="126">
        <f>F42</f>
        <v>200</v>
      </c>
      <c r="G41" s="126">
        <f>G42</f>
        <v>0</v>
      </c>
      <c r="H41" s="124">
        <f t="shared" si="0"/>
        <v>200</v>
      </c>
    </row>
    <row r="42" spans="1:8" ht="42" customHeight="1">
      <c r="A42" s="99" t="s">
        <v>251</v>
      </c>
      <c r="B42" s="100">
        <v>200</v>
      </c>
      <c r="C42" s="144" t="s">
        <v>415</v>
      </c>
      <c r="D42" s="100">
        <v>7197</v>
      </c>
      <c r="E42" s="100">
        <v>12510</v>
      </c>
      <c r="F42" s="126">
        <v>200</v>
      </c>
      <c r="G42" s="126">
        <v>0</v>
      </c>
      <c r="H42" s="124">
        <f t="shared" si="0"/>
        <v>200</v>
      </c>
    </row>
    <row r="43" spans="1:8" ht="25.5">
      <c r="A43" s="120" t="s">
        <v>262</v>
      </c>
      <c r="B43" s="121">
        <v>200</v>
      </c>
      <c r="C43" s="143" t="s">
        <v>303</v>
      </c>
      <c r="D43" s="121"/>
      <c r="E43" s="121"/>
      <c r="F43" s="125">
        <f>F51</f>
        <v>164525</v>
      </c>
      <c r="G43" s="125">
        <f>G51</f>
        <v>34961.19</v>
      </c>
      <c r="H43" s="124">
        <f t="shared" si="0"/>
        <v>129563.81</v>
      </c>
    </row>
    <row r="44" spans="1:8" ht="25.5">
      <c r="A44" s="99" t="s">
        <v>263</v>
      </c>
      <c r="B44" s="100">
        <v>200</v>
      </c>
      <c r="C44" s="144" t="s">
        <v>304</v>
      </c>
      <c r="D44" s="100"/>
      <c r="E44" s="100"/>
      <c r="F44" s="126">
        <f>F51</f>
        <v>164525</v>
      </c>
      <c r="G44" s="126">
        <f>G51</f>
        <v>34961.19</v>
      </c>
      <c r="H44" s="124">
        <f t="shared" si="0"/>
        <v>129563.81</v>
      </c>
    </row>
    <row r="45" spans="1:8" ht="12.75">
      <c r="A45" s="99" t="s">
        <v>248</v>
      </c>
      <c r="B45" s="100">
        <v>200</v>
      </c>
      <c r="C45" s="144" t="s">
        <v>419</v>
      </c>
      <c r="D45" s="100"/>
      <c r="E45" s="100"/>
      <c r="F45" s="126">
        <f>F51</f>
        <v>164525</v>
      </c>
      <c r="G45" s="126">
        <f>G51</f>
        <v>34961.19</v>
      </c>
      <c r="H45" s="124">
        <f t="shared" si="0"/>
        <v>129563.81</v>
      </c>
    </row>
    <row r="46" spans="1:8" ht="81" customHeight="1">
      <c r="A46" s="99" t="s">
        <v>249</v>
      </c>
      <c r="B46" s="100">
        <v>200</v>
      </c>
      <c r="C46" s="144" t="s">
        <v>420</v>
      </c>
      <c r="D46" s="100"/>
      <c r="E46" s="100"/>
      <c r="F46" s="126">
        <f>F51</f>
        <v>164525</v>
      </c>
      <c r="G46" s="126">
        <f>G51</f>
        <v>34961.19</v>
      </c>
      <c r="H46" s="124">
        <f t="shared" si="0"/>
        <v>129563.81</v>
      </c>
    </row>
    <row r="47" spans="1:8" ht="79.5" customHeight="1">
      <c r="A47" s="99" t="s">
        <v>264</v>
      </c>
      <c r="B47" s="100">
        <v>200</v>
      </c>
      <c r="C47" s="144" t="s">
        <v>421</v>
      </c>
      <c r="D47" s="100"/>
      <c r="E47" s="100"/>
      <c r="F47" s="126">
        <f>F51</f>
        <v>164525</v>
      </c>
      <c r="G47" s="126">
        <f>G51</f>
        <v>34961.19</v>
      </c>
      <c r="H47" s="124">
        <f t="shared" si="0"/>
        <v>129563.81</v>
      </c>
    </row>
    <row r="48" spans="1:8" ht="12.75">
      <c r="A48" s="99" t="s">
        <v>248</v>
      </c>
      <c r="B48" s="100">
        <v>200</v>
      </c>
      <c r="C48" s="144" t="s">
        <v>422</v>
      </c>
      <c r="D48" s="100"/>
      <c r="E48" s="100"/>
      <c r="F48" s="126">
        <f>F51</f>
        <v>164525</v>
      </c>
      <c r="G48" s="126">
        <f>G51</f>
        <v>34961.19</v>
      </c>
      <c r="H48" s="124">
        <f t="shared" si="0"/>
        <v>129563.81</v>
      </c>
    </row>
    <row r="49" spans="1:8" ht="12.75">
      <c r="A49" s="99" t="s">
        <v>159</v>
      </c>
      <c r="B49" s="100">
        <v>200</v>
      </c>
      <c r="C49" s="144" t="s">
        <v>423</v>
      </c>
      <c r="D49" s="100"/>
      <c r="E49" s="100"/>
      <c r="F49" s="126">
        <f>F51</f>
        <v>164525</v>
      </c>
      <c r="G49" s="126">
        <f>G51</f>
        <v>34961.19</v>
      </c>
      <c r="H49" s="124">
        <f t="shared" si="0"/>
        <v>129563.81</v>
      </c>
    </row>
    <row r="50" spans="1:8" ht="41.25" customHeight="1">
      <c r="A50" s="99" t="s">
        <v>251</v>
      </c>
      <c r="B50" s="100">
        <v>200</v>
      </c>
      <c r="C50" s="144" t="s">
        <v>423</v>
      </c>
      <c r="D50" s="100"/>
      <c r="E50" s="100"/>
      <c r="F50" s="126">
        <f>F51</f>
        <v>164525</v>
      </c>
      <c r="G50" s="126">
        <f>G51</f>
        <v>34961.19</v>
      </c>
      <c r="H50" s="124">
        <f t="shared" si="0"/>
        <v>129563.81</v>
      </c>
    </row>
    <row r="51" spans="1:8" ht="132" customHeight="1">
      <c r="A51" s="99" t="s">
        <v>265</v>
      </c>
      <c r="B51" s="100">
        <v>200</v>
      </c>
      <c r="C51" s="144" t="s">
        <v>423</v>
      </c>
      <c r="D51" s="100">
        <v>365</v>
      </c>
      <c r="E51" s="100">
        <v>12510</v>
      </c>
      <c r="F51" s="126">
        <v>164525</v>
      </c>
      <c r="G51" s="126">
        <v>34961.19</v>
      </c>
      <c r="H51" s="124">
        <f t="shared" si="0"/>
        <v>129563.81</v>
      </c>
    </row>
    <row r="52" spans="1:8" ht="25.5">
      <c r="A52" s="120" t="s">
        <v>266</v>
      </c>
      <c r="B52" s="121">
        <v>200</v>
      </c>
      <c r="C52" s="143" t="s">
        <v>305</v>
      </c>
      <c r="D52" s="121"/>
      <c r="E52" s="121"/>
      <c r="F52" s="125">
        <f>F53</f>
        <v>3800000</v>
      </c>
      <c r="G52" s="125">
        <f>G53</f>
        <v>2153054.95</v>
      </c>
      <c r="H52" s="124">
        <f t="shared" si="0"/>
        <v>1646945.0499999998</v>
      </c>
    </row>
    <row r="53" spans="1:8" ht="12.75">
      <c r="A53" s="99" t="s">
        <v>267</v>
      </c>
      <c r="B53" s="100">
        <v>200</v>
      </c>
      <c r="C53" s="144" t="s">
        <v>306</v>
      </c>
      <c r="D53" s="100"/>
      <c r="E53" s="100"/>
      <c r="F53" s="126">
        <f>F60+F56+F67</f>
        <v>3800000</v>
      </c>
      <c r="G53" s="126">
        <f>G60+G56+G67</f>
        <v>2153054.95</v>
      </c>
      <c r="H53" s="124">
        <f t="shared" si="0"/>
        <v>1646945.0499999998</v>
      </c>
    </row>
    <row r="54" spans="1:8" ht="81" customHeight="1" hidden="1">
      <c r="A54" s="167" t="s">
        <v>345</v>
      </c>
      <c r="B54" s="115">
        <v>200</v>
      </c>
      <c r="C54" s="168" t="s">
        <v>346</v>
      </c>
      <c r="D54" s="115"/>
      <c r="E54" s="115"/>
      <c r="F54" s="126">
        <f>F56</f>
        <v>0</v>
      </c>
      <c r="G54" s="126">
        <f>G56</f>
        <v>0</v>
      </c>
      <c r="H54" s="169">
        <f>F54-G54</f>
        <v>0</v>
      </c>
    </row>
    <row r="55" spans="1:8" ht="42.75" customHeight="1" hidden="1">
      <c r="A55" s="167" t="s">
        <v>272</v>
      </c>
      <c r="B55" s="115">
        <v>200</v>
      </c>
      <c r="C55" s="168" t="s">
        <v>347</v>
      </c>
      <c r="D55" s="115"/>
      <c r="E55" s="115"/>
      <c r="F55" s="126">
        <f>F56</f>
        <v>0</v>
      </c>
      <c r="G55" s="126">
        <f>G56</f>
        <v>0</v>
      </c>
      <c r="H55" s="169">
        <f>F55-G55</f>
        <v>0</v>
      </c>
    </row>
    <row r="56" spans="1:8" ht="25.5" hidden="1">
      <c r="A56" s="167" t="s">
        <v>271</v>
      </c>
      <c r="B56" s="115">
        <v>200</v>
      </c>
      <c r="C56" s="168" t="s">
        <v>452</v>
      </c>
      <c r="D56" s="115">
        <v>12250</v>
      </c>
      <c r="E56" s="115"/>
      <c r="F56" s="126">
        <v>0</v>
      </c>
      <c r="G56" s="126">
        <v>0</v>
      </c>
      <c r="H56" s="169">
        <f>F56-G56</f>
        <v>0</v>
      </c>
    </row>
    <row r="57" spans="1:8" ht="12.75">
      <c r="A57" s="99" t="s">
        <v>268</v>
      </c>
      <c r="B57" s="100">
        <v>200</v>
      </c>
      <c r="C57" s="144" t="s">
        <v>307</v>
      </c>
      <c r="D57" s="100"/>
      <c r="E57" s="100"/>
      <c r="F57" s="126">
        <f>F60</f>
        <v>3800000</v>
      </c>
      <c r="G57" s="126">
        <f>G60</f>
        <v>2153054.95</v>
      </c>
      <c r="H57" s="124">
        <f t="shared" si="0"/>
        <v>1646945.0499999998</v>
      </c>
    </row>
    <row r="58" spans="1:8" ht="25.5">
      <c r="A58" s="99" t="s">
        <v>269</v>
      </c>
      <c r="B58" s="100">
        <v>200</v>
      </c>
      <c r="C58" s="144" t="s">
        <v>308</v>
      </c>
      <c r="D58" s="100"/>
      <c r="E58" s="100"/>
      <c r="F58" s="126">
        <f>F60</f>
        <v>3800000</v>
      </c>
      <c r="G58" s="126">
        <f>G60</f>
        <v>2153054.95</v>
      </c>
      <c r="H58" s="124">
        <f t="shared" si="0"/>
        <v>1646945.0499999998</v>
      </c>
    </row>
    <row r="59" spans="1:8" ht="38.25">
      <c r="A59" s="99" t="s">
        <v>270</v>
      </c>
      <c r="B59" s="100">
        <v>200</v>
      </c>
      <c r="C59" s="144" t="s">
        <v>426</v>
      </c>
      <c r="D59" s="100"/>
      <c r="E59" s="100"/>
      <c r="F59" s="126">
        <f>F60</f>
        <v>3800000</v>
      </c>
      <c r="G59" s="126">
        <f>G60</f>
        <v>2153054.95</v>
      </c>
      <c r="H59" s="124">
        <f t="shared" si="0"/>
        <v>1646945.0499999998</v>
      </c>
    </row>
    <row r="60" spans="1:8" ht="27.75" customHeight="1">
      <c r="A60" s="99" t="s">
        <v>259</v>
      </c>
      <c r="B60" s="100">
        <v>200</v>
      </c>
      <c r="C60" s="144" t="s">
        <v>425</v>
      </c>
      <c r="D60" s="100"/>
      <c r="E60" s="100"/>
      <c r="F60" s="126">
        <f>F62+F64+F66</f>
        <v>3800000</v>
      </c>
      <c r="G60" s="126">
        <f>G62+G64+G66</f>
        <v>2153054.95</v>
      </c>
      <c r="H60" s="124">
        <f t="shared" si="0"/>
        <v>1646945.0499999998</v>
      </c>
    </row>
    <row r="61" spans="1:8" ht="45" customHeight="1" hidden="1">
      <c r="A61" s="99" t="s">
        <v>258</v>
      </c>
      <c r="B61" s="100">
        <v>200</v>
      </c>
      <c r="C61" s="144" t="s">
        <v>309</v>
      </c>
      <c r="D61" s="100"/>
      <c r="E61" s="100"/>
      <c r="F61" s="126">
        <v>0</v>
      </c>
      <c r="G61" s="126">
        <v>0</v>
      </c>
      <c r="H61" s="124">
        <f t="shared" si="0"/>
        <v>0</v>
      </c>
    </row>
    <row r="62" spans="1:8" ht="25.5" hidden="1">
      <c r="A62" s="99" t="s">
        <v>271</v>
      </c>
      <c r="B62" s="100">
        <v>200</v>
      </c>
      <c r="C62" s="144" t="s">
        <v>310</v>
      </c>
      <c r="D62" s="100"/>
      <c r="E62" s="100"/>
      <c r="F62" s="126">
        <v>0</v>
      </c>
      <c r="G62" s="126">
        <v>0</v>
      </c>
      <c r="H62" s="124">
        <f t="shared" si="0"/>
        <v>0</v>
      </c>
    </row>
    <row r="63" spans="1:8" ht="51" hidden="1">
      <c r="A63" s="99" t="s">
        <v>272</v>
      </c>
      <c r="B63" s="100">
        <v>200</v>
      </c>
      <c r="C63" s="144" t="s">
        <v>311</v>
      </c>
      <c r="D63" s="100"/>
      <c r="E63" s="100"/>
      <c r="F63" s="126">
        <f>F64</f>
        <v>0</v>
      </c>
      <c r="G63" s="126">
        <f>G64</f>
        <v>0</v>
      </c>
      <c r="H63" s="124">
        <f t="shared" si="0"/>
        <v>0</v>
      </c>
    </row>
    <row r="64" spans="1:8" ht="25.5" hidden="1">
      <c r="A64" s="99" t="s">
        <v>271</v>
      </c>
      <c r="B64" s="100">
        <v>200</v>
      </c>
      <c r="C64" s="144" t="s">
        <v>312</v>
      </c>
      <c r="D64" s="100"/>
      <c r="E64" s="100"/>
      <c r="F64" s="126">
        <v>0</v>
      </c>
      <c r="G64" s="126">
        <v>0</v>
      </c>
      <c r="H64" s="124">
        <f t="shared" si="0"/>
        <v>0</v>
      </c>
    </row>
    <row r="65" spans="1:8" ht="38.25">
      <c r="A65" s="99" t="s">
        <v>273</v>
      </c>
      <c r="B65" s="100">
        <v>200</v>
      </c>
      <c r="C65" s="144" t="s">
        <v>424</v>
      </c>
      <c r="D65" s="100"/>
      <c r="E65" s="100"/>
      <c r="F65" s="126">
        <f>F66</f>
        <v>3800000</v>
      </c>
      <c r="G65" s="126">
        <f>G66</f>
        <v>2153054.95</v>
      </c>
      <c r="H65" s="124">
        <f t="shared" si="0"/>
        <v>1646945.0499999998</v>
      </c>
    </row>
    <row r="66" spans="1:8" ht="24" customHeight="1">
      <c r="A66" s="99" t="s">
        <v>271</v>
      </c>
      <c r="B66" s="100">
        <v>200</v>
      </c>
      <c r="C66" s="144" t="s">
        <v>424</v>
      </c>
      <c r="D66" s="100">
        <v>12250</v>
      </c>
      <c r="E66" s="100">
        <v>12250</v>
      </c>
      <c r="F66" s="126">
        <v>3800000</v>
      </c>
      <c r="G66" s="126">
        <v>2153054.95</v>
      </c>
      <c r="H66" s="124">
        <f t="shared" si="0"/>
        <v>1646945.0499999998</v>
      </c>
    </row>
    <row r="67" spans="1:8" ht="12.75" hidden="1">
      <c r="A67" s="99" t="s">
        <v>375</v>
      </c>
      <c r="B67" s="100">
        <v>200</v>
      </c>
      <c r="C67" s="144" t="s">
        <v>376</v>
      </c>
      <c r="D67" s="100"/>
      <c r="E67" s="100"/>
      <c r="F67" s="126">
        <f>F68</f>
        <v>0</v>
      </c>
      <c r="G67" s="126">
        <f>G68</f>
        <v>0</v>
      </c>
      <c r="H67" s="124">
        <f>F67-G67</f>
        <v>0</v>
      </c>
    </row>
    <row r="68" spans="1:8" ht="12.75" hidden="1">
      <c r="A68" s="99" t="s">
        <v>254</v>
      </c>
      <c r="B68" s="100">
        <v>200</v>
      </c>
      <c r="C68" s="144" t="s">
        <v>377</v>
      </c>
      <c r="D68" s="100"/>
      <c r="E68" s="100"/>
      <c r="F68" s="126">
        <f>F71+F73</f>
        <v>0</v>
      </c>
      <c r="G68" s="126">
        <f>G71+G73</f>
        <v>0</v>
      </c>
      <c r="H68" s="124">
        <f aca="true" t="shared" si="2" ref="H68:H73">F68-G68</f>
        <v>0</v>
      </c>
    </row>
    <row r="69" spans="1:8" ht="25.5" hidden="1">
      <c r="A69" s="99" t="s">
        <v>378</v>
      </c>
      <c r="B69" s="100">
        <v>200</v>
      </c>
      <c r="C69" s="144" t="s">
        <v>379</v>
      </c>
      <c r="D69" s="100"/>
      <c r="E69" s="100"/>
      <c r="F69" s="126">
        <f>F71</f>
        <v>0</v>
      </c>
      <c r="G69" s="126">
        <f>G71</f>
        <v>0</v>
      </c>
      <c r="H69" s="124">
        <f t="shared" si="2"/>
        <v>0</v>
      </c>
    </row>
    <row r="70" spans="1:8" ht="25.5" hidden="1">
      <c r="A70" s="99" t="s">
        <v>380</v>
      </c>
      <c r="B70" s="100">
        <v>200</v>
      </c>
      <c r="C70" s="144" t="s">
        <v>381</v>
      </c>
      <c r="D70" s="100"/>
      <c r="E70" s="100"/>
      <c r="F70" s="126">
        <v>0</v>
      </c>
      <c r="G70" s="126">
        <f>G71</f>
        <v>0</v>
      </c>
      <c r="H70" s="124">
        <f t="shared" si="2"/>
        <v>0</v>
      </c>
    </row>
    <row r="71" spans="1:8" ht="12.75" hidden="1">
      <c r="A71" s="99" t="s">
        <v>256</v>
      </c>
      <c r="B71" s="100">
        <v>200</v>
      </c>
      <c r="C71" s="144" t="s">
        <v>382</v>
      </c>
      <c r="D71" s="100"/>
      <c r="E71" s="100"/>
      <c r="F71" s="126">
        <v>0</v>
      </c>
      <c r="G71" s="126">
        <v>0</v>
      </c>
      <c r="H71" s="124">
        <f t="shared" si="2"/>
        <v>0</v>
      </c>
    </row>
    <row r="72" spans="1:8" ht="12.75" hidden="1">
      <c r="A72" s="99" t="s">
        <v>383</v>
      </c>
      <c r="B72" s="100">
        <v>200</v>
      </c>
      <c r="C72" s="144" t="s">
        <v>384</v>
      </c>
      <c r="D72" s="100"/>
      <c r="E72" s="100"/>
      <c r="F72" s="126">
        <f>F73</f>
        <v>0</v>
      </c>
      <c r="G72" s="126">
        <f>G73</f>
        <v>0</v>
      </c>
      <c r="H72" s="124">
        <f t="shared" si="2"/>
        <v>0</v>
      </c>
    </row>
    <row r="73" spans="1:8" ht="12.75" hidden="1">
      <c r="A73" s="99" t="s">
        <v>256</v>
      </c>
      <c r="B73" s="100">
        <v>200</v>
      </c>
      <c r="C73" s="144" t="s">
        <v>385</v>
      </c>
      <c r="D73" s="100"/>
      <c r="E73" s="100"/>
      <c r="F73" s="126">
        <v>0</v>
      </c>
      <c r="G73" s="126">
        <v>0</v>
      </c>
      <c r="H73" s="124">
        <f t="shared" si="2"/>
        <v>0</v>
      </c>
    </row>
    <row r="74" spans="1:8" ht="25.5">
      <c r="A74" s="120" t="s">
        <v>274</v>
      </c>
      <c r="B74" s="121">
        <v>200</v>
      </c>
      <c r="C74" s="143" t="s">
        <v>313</v>
      </c>
      <c r="D74" s="121"/>
      <c r="E74" s="121"/>
      <c r="F74" s="125">
        <f>F75+F101+F96</f>
        <v>2552582.73</v>
      </c>
      <c r="G74" s="125">
        <f>G75+G101+G96</f>
        <v>660898.9500000001</v>
      </c>
      <c r="H74" s="160">
        <f t="shared" si="0"/>
        <v>1891683.7799999998</v>
      </c>
    </row>
    <row r="75" spans="1:8" ht="24.75" customHeight="1">
      <c r="A75" s="120" t="s">
        <v>275</v>
      </c>
      <c r="B75" s="121">
        <v>200</v>
      </c>
      <c r="C75" s="143" t="s">
        <v>314</v>
      </c>
      <c r="D75" s="121"/>
      <c r="E75" s="121"/>
      <c r="F75" s="125">
        <f>F80+F89+F91+F95+F84</f>
        <v>121413.73</v>
      </c>
      <c r="G75" s="125">
        <f>G80+G89+G91+G95+G84</f>
        <v>16285.28</v>
      </c>
      <c r="H75" s="160">
        <f t="shared" si="0"/>
        <v>105128.45</v>
      </c>
    </row>
    <row r="76" spans="1:8" ht="3" customHeight="1" hidden="1">
      <c r="A76" s="99" t="s">
        <v>276</v>
      </c>
      <c r="B76" s="100">
        <v>200</v>
      </c>
      <c r="C76" s="144" t="s">
        <v>315</v>
      </c>
      <c r="D76" s="100"/>
      <c r="E76" s="100"/>
      <c r="F76" s="126">
        <f>F80</f>
        <v>0</v>
      </c>
      <c r="G76" s="126">
        <f>G80</f>
        <v>0</v>
      </c>
      <c r="H76" s="124">
        <f t="shared" si="0"/>
        <v>0</v>
      </c>
    </row>
    <row r="77" spans="1:8" ht="0.75" customHeight="1" hidden="1">
      <c r="A77" s="99" t="s">
        <v>277</v>
      </c>
      <c r="B77" s="100">
        <v>200</v>
      </c>
      <c r="C77" s="144" t="s">
        <v>316</v>
      </c>
      <c r="D77" s="100"/>
      <c r="E77" s="100"/>
      <c r="F77" s="126">
        <f>F80</f>
        <v>0</v>
      </c>
      <c r="G77" s="126">
        <f>G80</f>
        <v>0</v>
      </c>
      <c r="H77" s="124">
        <f t="shared" si="0"/>
        <v>0</v>
      </c>
    </row>
    <row r="78" spans="1:8" ht="39.75" customHeight="1" hidden="1">
      <c r="A78" s="99" t="s">
        <v>320</v>
      </c>
      <c r="B78" s="100">
        <v>200</v>
      </c>
      <c r="C78" s="144" t="s">
        <v>317</v>
      </c>
      <c r="D78" s="100"/>
      <c r="E78" s="100"/>
      <c r="F78" s="126">
        <f>F80</f>
        <v>0</v>
      </c>
      <c r="G78" s="126">
        <f>G80</f>
        <v>0</v>
      </c>
      <c r="H78" s="124">
        <f t="shared" si="0"/>
        <v>0</v>
      </c>
    </row>
    <row r="79" spans="1:8" ht="42" customHeight="1" hidden="1">
      <c r="A79" s="99" t="s">
        <v>278</v>
      </c>
      <c r="B79" s="100">
        <v>200</v>
      </c>
      <c r="C79" s="144" t="s">
        <v>318</v>
      </c>
      <c r="D79" s="100"/>
      <c r="E79" s="100"/>
      <c r="F79" s="126">
        <f>F80</f>
        <v>0</v>
      </c>
      <c r="G79" s="126">
        <f>G80</f>
        <v>0</v>
      </c>
      <c r="H79" s="124">
        <f t="shared" si="0"/>
        <v>0</v>
      </c>
    </row>
    <row r="80" spans="1:8" ht="42" customHeight="1" hidden="1">
      <c r="A80" s="99" t="s">
        <v>279</v>
      </c>
      <c r="B80" s="100">
        <v>200</v>
      </c>
      <c r="C80" s="144" t="s">
        <v>319</v>
      </c>
      <c r="D80" s="100"/>
      <c r="E80" s="100"/>
      <c r="F80" s="126">
        <v>0</v>
      </c>
      <c r="G80" s="126">
        <v>0</v>
      </c>
      <c r="H80" s="124">
        <f t="shared" si="0"/>
        <v>0</v>
      </c>
    </row>
    <row r="81" spans="1:8" ht="42" customHeight="1">
      <c r="A81" s="99" t="s">
        <v>277</v>
      </c>
      <c r="B81" s="100">
        <v>200</v>
      </c>
      <c r="C81" s="144" t="s">
        <v>457</v>
      </c>
      <c r="D81" s="121"/>
      <c r="E81" s="121"/>
      <c r="F81" s="126">
        <f>F84</f>
        <v>21413.73</v>
      </c>
      <c r="G81" s="126">
        <f>G84</f>
        <v>0</v>
      </c>
      <c r="H81" s="124">
        <f aca="true" t="shared" si="3" ref="H81:H112">F81-G81</f>
        <v>21413.73</v>
      </c>
    </row>
    <row r="82" spans="1:8" ht="42" customHeight="1">
      <c r="A82" s="99" t="s">
        <v>320</v>
      </c>
      <c r="B82" s="100">
        <v>200</v>
      </c>
      <c r="C82" s="144" t="s">
        <v>456</v>
      </c>
      <c r="D82" s="121"/>
      <c r="E82" s="121"/>
      <c r="F82" s="126">
        <f>F84</f>
        <v>21413.73</v>
      </c>
      <c r="G82" s="126">
        <f>G84</f>
        <v>0</v>
      </c>
      <c r="H82" s="124">
        <f t="shared" si="3"/>
        <v>21413.73</v>
      </c>
    </row>
    <row r="83" spans="1:8" ht="42" customHeight="1">
      <c r="A83" s="99" t="s">
        <v>278</v>
      </c>
      <c r="B83" s="100">
        <v>200</v>
      </c>
      <c r="C83" s="144" t="s">
        <v>455</v>
      </c>
      <c r="D83" s="121"/>
      <c r="E83" s="121"/>
      <c r="F83" s="126">
        <f>F84</f>
        <v>21413.73</v>
      </c>
      <c r="G83" s="126">
        <f>G84</f>
        <v>0</v>
      </c>
      <c r="H83" s="124">
        <f t="shared" si="3"/>
        <v>21413.73</v>
      </c>
    </row>
    <row r="84" spans="1:8" ht="42" customHeight="1">
      <c r="A84" s="99" t="s">
        <v>279</v>
      </c>
      <c r="B84" s="100">
        <v>200</v>
      </c>
      <c r="C84" s="144" t="s">
        <v>455</v>
      </c>
      <c r="D84" s="100">
        <v>12420</v>
      </c>
      <c r="E84" s="100">
        <v>12420</v>
      </c>
      <c r="F84" s="126">
        <v>21413.73</v>
      </c>
      <c r="G84" s="126">
        <v>0</v>
      </c>
      <c r="H84" s="124">
        <f t="shared" si="3"/>
        <v>21413.73</v>
      </c>
    </row>
    <row r="85" spans="1:8" ht="42" customHeight="1">
      <c r="A85" s="99" t="s">
        <v>245</v>
      </c>
      <c r="B85" s="100">
        <v>200</v>
      </c>
      <c r="C85" s="144" t="s">
        <v>429</v>
      </c>
      <c r="D85" s="100"/>
      <c r="E85" s="100"/>
      <c r="F85" s="126">
        <f>F86</f>
        <v>100000</v>
      </c>
      <c r="G85" s="126">
        <f>G86</f>
        <v>16285.28</v>
      </c>
      <c r="H85" s="124">
        <f t="shared" si="3"/>
        <v>83714.72</v>
      </c>
    </row>
    <row r="86" spans="1:8" ht="31.5" customHeight="1">
      <c r="A86" s="99" t="s">
        <v>259</v>
      </c>
      <c r="B86" s="100">
        <v>200</v>
      </c>
      <c r="C86" s="144" t="s">
        <v>428</v>
      </c>
      <c r="D86" s="100"/>
      <c r="E86" s="100"/>
      <c r="F86" s="126">
        <v>100000</v>
      </c>
      <c r="G86" s="126">
        <f>G91</f>
        <v>16285.28</v>
      </c>
      <c r="H86" s="124">
        <f t="shared" si="3"/>
        <v>83714.72</v>
      </c>
    </row>
    <row r="87" spans="1:8" ht="0.75" customHeight="1" hidden="1">
      <c r="A87" s="99" t="s">
        <v>244</v>
      </c>
      <c r="B87" s="100">
        <v>200</v>
      </c>
      <c r="C87" s="144"/>
      <c r="D87" s="100"/>
      <c r="E87" s="100"/>
      <c r="F87" s="126">
        <v>0</v>
      </c>
      <c r="G87" s="126">
        <v>0</v>
      </c>
      <c r="H87" s="124">
        <f t="shared" si="3"/>
        <v>0</v>
      </c>
    </row>
    <row r="88" spans="1:8" ht="39" customHeight="1" hidden="1">
      <c r="A88" s="99" t="s">
        <v>258</v>
      </c>
      <c r="B88" s="100">
        <v>200</v>
      </c>
      <c r="C88" s="144" t="s">
        <v>321</v>
      </c>
      <c r="D88" s="100"/>
      <c r="E88" s="100"/>
      <c r="F88" s="126">
        <f>F89</f>
        <v>0</v>
      </c>
      <c r="G88" s="126">
        <f>G89</f>
        <v>0</v>
      </c>
      <c r="H88" s="124">
        <f t="shared" si="3"/>
        <v>0</v>
      </c>
    </row>
    <row r="89" spans="1:8" ht="27" customHeight="1" hidden="1">
      <c r="A89" s="99" t="s">
        <v>271</v>
      </c>
      <c r="B89" s="100">
        <v>200</v>
      </c>
      <c r="C89" s="144" t="s">
        <v>322</v>
      </c>
      <c r="D89" s="100"/>
      <c r="E89" s="100"/>
      <c r="F89" s="126">
        <v>0</v>
      </c>
      <c r="G89" s="126">
        <v>0</v>
      </c>
      <c r="H89" s="124">
        <f t="shared" si="3"/>
        <v>0</v>
      </c>
    </row>
    <row r="90" spans="1:8" ht="37.5" customHeight="1">
      <c r="A90" s="99" t="s">
        <v>273</v>
      </c>
      <c r="B90" s="100">
        <v>200</v>
      </c>
      <c r="C90" s="144" t="s">
        <v>427</v>
      </c>
      <c r="D90" s="100"/>
      <c r="E90" s="100"/>
      <c r="F90" s="126">
        <f>F91</f>
        <v>100000</v>
      </c>
      <c r="G90" s="126">
        <f>G91</f>
        <v>16285.28</v>
      </c>
      <c r="H90" s="124">
        <f t="shared" si="3"/>
        <v>83714.72</v>
      </c>
    </row>
    <row r="91" spans="1:8" ht="28.5" customHeight="1">
      <c r="A91" s="99" t="s">
        <v>271</v>
      </c>
      <c r="B91" s="100">
        <v>200</v>
      </c>
      <c r="C91" s="144" t="s">
        <v>427</v>
      </c>
      <c r="D91" s="100">
        <v>12250</v>
      </c>
      <c r="E91" s="100">
        <v>12250</v>
      </c>
      <c r="F91" s="126">
        <v>100000</v>
      </c>
      <c r="G91" s="126">
        <v>16285.28</v>
      </c>
      <c r="H91" s="124">
        <f t="shared" si="3"/>
        <v>83714.72</v>
      </c>
    </row>
    <row r="92" spans="1:8" ht="25.5" customHeight="1" hidden="1">
      <c r="A92" s="99" t="s">
        <v>280</v>
      </c>
      <c r="B92" s="100">
        <v>200</v>
      </c>
      <c r="C92" s="144" t="s">
        <v>323</v>
      </c>
      <c r="D92" s="100"/>
      <c r="E92" s="100"/>
      <c r="F92" s="126">
        <f>F95</f>
        <v>0</v>
      </c>
      <c r="G92" s="126">
        <f>G95</f>
        <v>0</v>
      </c>
      <c r="H92" s="124">
        <f t="shared" si="3"/>
        <v>0</v>
      </c>
    </row>
    <row r="93" spans="1:8" ht="25.5" customHeight="1" hidden="1">
      <c r="A93" s="99" t="s">
        <v>259</v>
      </c>
      <c r="B93" s="100">
        <v>200</v>
      </c>
      <c r="C93" s="144" t="s">
        <v>324</v>
      </c>
      <c r="D93" s="100"/>
      <c r="E93" s="100"/>
      <c r="F93" s="126">
        <f>F95</f>
        <v>0</v>
      </c>
      <c r="G93" s="126">
        <f>G95</f>
        <v>0</v>
      </c>
      <c r="H93" s="124">
        <f t="shared" si="3"/>
        <v>0</v>
      </c>
    </row>
    <row r="94" spans="1:8" ht="28.5" customHeight="1" hidden="1">
      <c r="A94" s="99" t="s">
        <v>273</v>
      </c>
      <c r="B94" s="100">
        <v>200</v>
      </c>
      <c r="C94" s="144" t="s">
        <v>325</v>
      </c>
      <c r="D94" s="100"/>
      <c r="E94" s="100"/>
      <c r="F94" s="126">
        <f>F95</f>
        <v>0</v>
      </c>
      <c r="G94" s="126">
        <f>G95</f>
        <v>0</v>
      </c>
      <c r="H94" s="124">
        <f t="shared" si="3"/>
        <v>0</v>
      </c>
    </row>
    <row r="95" spans="1:8" ht="25.5" hidden="1">
      <c r="A95" s="99" t="s">
        <v>271</v>
      </c>
      <c r="B95" s="100">
        <v>200</v>
      </c>
      <c r="C95" s="144" t="s">
        <v>397</v>
      </c>
      <c r="D95" s="100"/>
      <c r="E95" s="100"/>
      <c r="F95" s="126">
        <v>0</v>
      </c>
      <c r="G95" s="126">
        <v>0</v>
      </c>
      <c r="H95" s="124">
        <f t="shared" si="3"/>
        <v>0</v>
      </c>
    </row>
    <row r="96" spans="1:8" ht="25.5" hidden="1">
      <c r="A96" s="120" t="s">
        <v>369</v>
      </c>
      <c r="B96" s="121"/>
      <c r="C96" s="143" t="s">
        <v>368</v>
      </c>
      <c r="D96" s="121"/>
      <c r="E96" s="121"/>
      <c r="F96" s="125">
        <f>F100</f>
        <v>0</v>
      </c>
      <c r="G96" s="125">
        <f>G100</f>
        <v>0</v>
      </c>
      <c r="H96" s="160">
        <f t="shared" si="3"/>
        <v>0</v>
      </c>
    </row>
    <row r="97" spans="1:8" ht="25.5" hidden="1">
      <c r="A97" s="99" t="s">
        <v>366</v>
      </c>
      <c r="B97" s="100">
        <v>200</v>
      </c>
      <c r="C97" s="144" t="s">
        <v>367</v>
      </c>
      <c r="D97" s="100"/>
      <c r="E97" s="100"/>
      <c r="F97" s="126">
        <f>F100</f>
        <v>0</v>
      </c>
      <c r="G97" s="126">
        <f>G100</f>
        <v>0</v>
      </c>
      <c r="H97" s="124">
        <f t="shared" si="3"/>
        <v>0</v>
      </c>
    </row>
    <row r="98" spans="1:8" ht="38.25" hidden="1">
      <c r="A98" s="99" t="s">
        <v>259</v>
      </c>
      <c r="B98" s="100">
        <v>200</v>
      </c>
      <c r="C98" s="144" t="s">
        <v>365</v>
      </c>
      <c r="D98" s="100"/>
      <c r="E98" s="100"/>
      <c r="F98" s="126">
        <f>F100</f>
        <v>0</v>
      </c>
      <c r="G98" s="126">
        <f>G100</f>
        <v>0</v>
      </c>
      <c r="H98" s="124">
        <f t="shared" si="3"/>
        <v>0</v>
      </c>
    </row>
    <row r="99" spans="1:8" ht="38.25" hidden="1">
      <c r="A99" s="99" t="s">
        <v>273</v>
      </c>
      <c r="B99" s="100">
        <v>200</v>
      </c>
      <c r="C99" s="144" t="s">
        <v>364</v>
      </c>
      <c r="D99" s="100"/>
      <c r="E99" s="100"/>
      <c r="F99" s="126">
        <f>F100</f>
        <v>0</v>
      </c>
      <c r="G99" s="126">
        <f>G100</f>
        <v>0</v>
      </c>
      <c r="H99" s="124">
        <f t="shared" si="3"/>
        <v>0</v>
      </c>
    </row>
    <row r="100" spans="1:8" ht="12.75" hidden="1">
      <c r="A100" s="99" t="s">
        <v>348</v>
      </c>
      <c r="B100" s="100">
        <v>200</v>
      </c>
      <c r="C100" s="144" t="s">
        <v>363</v>
      </c>
      <c r="D100" s="100"/>
      <c r="E100" s="100"/>
      <c r="F100" s="126">
        <v>0</v>
      </c>
      <c r="G100" s="126">
        <v>0</v>
      </c>
      <c r="H100" s="124">
        <f t="shared" si="3"/>
        <v>0</v>
      </c>
    </row>
    <row r="101" spans="1:8" ht="25.5">
      <c r="A101" s="120" t="s">
        <v>281</v>
      </c>
      <c r="B101" s="121">
        <v>200</v>
      </c>
      <c r="C101" s="143" t="s">
        <v>326</v>
      </c>
      <c r="D101" s="121"/>
      <c r="E101" s="121"/>
      <c r="F101" s="125">
        <f>F102</f>
        <v>2431169</v>
      </c>
      <c r="G101" s="125">
        <f>G102</f>
        <v>644613.67</v>
      </c>
      <c r="H101" s="160">
        <f t="shared" si="3"/>
        <v>1786555.33</v>
      </c>
    </row>
    <row r="102" spans="1:8" ht="12.75">
      <c r="A102" s="120" t="s">
        <v>281</v>
      </c>
      <c r="B102" s="121">
        <v>200</v>
      </c>
      <c r="C102" s="143" t="s">
        <v>433</v>
      </c>
      <c r="D102" s="121"/>
      <c r="E102" s="121"/>
      <c r="F102" s="125">
        <f>F103+F120+F114</f>
        <v>2431169</v>
      </c>
      <c r="G102" s="125">
        <f>G103+G120+G114</f>
        <v>644613.67</v>
      </c>
      <c r="H102" s="160">
        <f t="shared" si="3"/>
        <v>1786555.33</v>
      </c>
    </row>
    <row r="103" spans="1:8" ht="17.25" customHeight="1">
      <c r="A103" s="155" t="s">
        <v>282</v>
      </c>
      <c r="B103" s="156">
        <v>200</v>
      </c>
      <c r="C103" s="157" t="s">
        <v>432</v>
      </c>
      <c r="D103" s="156"/>
      <c r="E103" s="156"/>
      <c r="F103" s="158">
        <f>F104</f>
        <v>1600000</v>
      </c>
      <c r="G103" s="158">
        <f>G104</f>
        <v>402876.79</v>
      </c>
      <c r="H103" s="159">
        <f t="shared" si="3"/>
        <v>1197123.21</v>
      </c>
    </row>
    <row r="104" spans="1:8" ht="27.75" customHeight="1">
      <c r="A104" s="99" t="s">
        <v>259</v>
      </c>
      <c r="B104" s="100">
        <v>200</v>
      </c>
      <c r="C104" s="144" t="s">
        <v>431</v>
      </c>
      <c r="D104" s="100"/>
      <c r="E104" s="100"/>
      <c r="F104" s="126">
        <f>F105+F109</f>
        <v>1600000</v>
      </c>
      <c r="G104" s="126">
        <f>G105+G109</f>
        <v>402876.79</v>
      </c>
      <c r="H104" s="124">
        <f t="shared" si="3"/>
        <v>1197123.21</v>
      </c>
    </row>
    <row r="105" spans="1:8" ht="0.75" customHeight="1" hidden="1">
      <c r="A105" s="99" t="s">
        <v>258</v>
      </c>
      <c r="B105" s="100">
        <v>200</v>
      </c>
      <c r="C105" s="144" t="s">
        <v>327</v>
      </c>
      <c r="D105" s="100"/>
      <c r="E105" s="100"/>
      <c r="F105" s="126">
        <f>F106+F107+F108</f>
        <v>0</v>
      </c>
      <c r="G105" s="126">
        <f>G106+G107+G108</f>
        <v>0</v>
      </c>
      <c r="H105" s="124">
        <f t="shared" si="3"/>
        <v>0</v>
      </c>
    </row>
    <row r="106" spans="1:8" ht="15" customHeight="1" hidden="1">
      <c r="A106" s="99" t="s">
        <v>283</v>
      </c>
      <c r="B106" s="100">
        <v>200</v>
      </c>
      <c r="C106" s="144" t="s">
        <v>328</v>
      </c>
      <c r="D106" s="100"/>
      <c r="E106" s="100"/>
      <c r="F106" s="126">
        <v>0</v>
      </c>
      <c r="G106" s="126">
        <v>0</v>
      </c>
      <c r="H106" s="124">
        <f t="shared" si="3"/>
        <v>0</v>
      </c>
    </row>
    <row r="107" spans="1:8" ht="27" customHeight="1" hidden="1">
      <c r="A107" s="99" t="s">
        <v>271</v>
      </c>
      <c r="B107" s="100">
        <v>200</v>
      </c>
      <c r="C107" s="144" t="s">
        <v>329</v>
      </c>
      <c r="D107" s="100"/>
      <c r="E107" s="100"/>
      <c r="F107" s="126">
        <v>0</v>
      </c>
      <c r="G107" s="126">
        <v>0</v>
      </c>
      <c r="H107" s="124">
        <f t="shared" si="3"/>
        <v>0</v>
      </c>
    </row>
    <row r="108" spans="1:8" ht="30.75" customHeight="1" hidden="1">
      <c r="A108" s="99" t="s">
        <v>260</v>
      </c>
      <c r="B108" s="100">
        <v>200</v>
      </c>
      <c r="C108" s="144" t="s">
        <v>330</v>
      </c>
      <c r="D108" s="100"/>
      <c r="E108" s="100"/>
      <c r="F108" s="126">
        <v>0</v>
      </c>
      <c r="G108" s="126">
        <v>0</v>
      </c>
      <c r="H108" s="124">
        <f t="shared" si="3"/>
        <v>0</v>
      </c>
    </row>
    <row r="109" spans="1:8" ht="40.5" customHeight="1">
      <c r="A109" s="99" t="s">
        <v>273</v>
      </c>
      <c r="B109" s="100">
        <v>200</v>
      </c>
      <c r="C109" s="147" t="s">
        <v>430</v>
      </c>
      <c r="D109" s="100"/>
      <c r="E109" s="100"/>
      <c r="F109" s="126">
        <f>F110+F111+F113+F112</f>
        <v>1600000</v>
      </c>
      <c r="G109" s="126">
        <f>G110+G111+G113+G112</f>
        <v>402876.79</v>
      </c>
      <c r="H109" s="124">
        <f t="shared" si="3"/>
        <v>1197123.21</v>
      </c>
    </row>
    <row r="110" spans="1:8" ht="12.75">
      <c r="A110" s="99" t="s">
        <v>283</v>
      </c>
      <c r="B110" s="100">
        <v>200</v>
      </c>
      <c r="C110" s="144" t="s">
        <v>430</v>
      </c>
      <c r="D110" s="100">
        <v>12230</v>
      </c>
      <c r="E110" s="100">
        <v>12230</v>
      </c>
      <c r="F110" s="126">
        <v>1600000</v>
      </c>
      <c r="G110" s="126">
        <v>402876.79</v>
      </c>
      <c r="H110" s="124">
        <f t="shared" si="3"/>
        <v>1197123.21</v>
      </c>
    </row>
    <row r="111" spans="1:8" ht="25.5" hidden="1">
      <c r="A111" s="99" t="s">
        <v>271</v>
      </c>
      <c r="B111" s="100">
        <v>200</v>
      </c>
      <c r="C111" s="144" t="s">
        <v>331</v>
      </c>
      <c r="D111" s="100"/>
      <c r="E111" s="100"/>
      <c r="F111" s="126">
        <v>0</v>
      </c>
      <c r="G111" s="126">
        <v>0</v>
      </c>
      <c r="H111" s="124">
        <f t="shared" si="3"/>
        <v>0</v>
      </c>
    </row>
    <row r="112" spans="1:8" ht="25.5" hidden="1">
      <c r="A112" s="99" t="s">
        <v>285</v>
      </c>
      <c r="B112" s="100">
        <v>200</v>
      </c>
      <c r="C112" s="144" t="s">
        <v>373</v>
      </c>
      <c r="D112" s="100"/>
      <c r="E112" s="100"/>
      <c r="F112" s="126">
        <v>0</v>
      </c>
      <c r="G112" s="126">
        <v>0</v>
      </c>
      <c r="H112" s="124">
        <f t="shared" si="3"/>
        <v>0</v>
      </c>
    </row>
    <row r="113" spans="1:8" ht="29.25" customHeight="1" hidden="1">
      <c r="A113" s="99" t="s">
        <v>260</v>
      </c>
      <c r="B113" s="100">
        <v>200</v>
      </c>
      <c r="C113" s="144" t="s">
        <v>332</v>
      </c>
      <c r="D113" s="100"/>
      <c r="E113" s="100"/>
      <c r="F113" s="126">
        <v>0</v>
      </c>
      <c r="G113" s="126">
        <v>0</v>
      </c>
      <c r="H113" s="124">
        <f aca="true" t="shared" si="4" ref="H113:H144">F113-G113</f>
        <v>0</v>
      </c>
    </row>
    <row r="114" spans="1:8" ht="29.25" customHeight="1">
      <c r="A114" s="155" t="s">
        <v>371</v>
      </c>
      <c r="B114" s="156">
        <v>200</v>
      </c>
      <c r="C114" s="157" t="s">
        <v>436</v>
      </c>
      <c r="D114" s="156"/>
      <c r="E114" s="156"/>
      <c r="F114" s="158">
        <f>F116</f>
        <v>200000</v>
      </c>
      <c r="G114" s="158">
        <f>G115</f>
        <v>3948.88</v>
      </c>
      <c r="H114" s="159">
        <f t="shared" si="4"/>
        <v>196051.12</v>
      </c>
    </row>
    <row r="115" spans="1:8" ht="29.25" customHeight="1">
      <c r="A115" s="99" t="s">
        <v>259</v>
      </c>
      <c r="B115" s="100">
        <v>200</v>
      </c>
      <c r="C115" s="144" t="s">
        <v>435</v>
      </c>
      <c r="D115" s="100"/>
      <c r="E115" s="100"/>
      <c r="F115" s="126">
        <f>F116</f>
        <v>200000</v>
      </c>
      <c r="G115" s="126">
        <f>G116</f>
        <v>3948.88</v>
      </c>
      <c r="H115" s="124">
        <f t="shared" si="4"/>
        <v>196051.12</v>
      </c>
    </row>
    <row r="116" spans="1:8" ht="29.25" customHeight="1">
      <c r="A116" s="99" t="s">
        <v>273</v>
      </c>
      <c r="B116" s="100">
        <v>200</v>
      </c>
      <c r="C116" s="144" t="s">
        <v>434</v>
      </c>
      <c r="D116" s="100"/>
      <c r="E116" s="100"/>
      <c r="F116" s="126">
        <f>F117+F119</f>
        <v>200000</v>
      </c>
      <c r="G116" s="126">
        <f>G117+G119</f>
        <v>3948.88</v>
      </c>
      <c r="H116" s="124">
        <f t="shared" si="4"/>
        <v>196051.12</v>
      </c>
    </row>
    <row r="117" spans="1:8" ht="29.25" customHeight="1">
      <c r="A117" s="99" t="s">
        <v>283</v>
      </c>
      <c r="B117" s="100">
        <v>200</v>
      </c>
      <c r="C117" s="144" t="s">
        <v>434</v>
      </c>
      <c r="D117" s="100">
        <v>12230</v>
      </c>
      <c r="E117" s="100">
        <v>12230</v>
      </c>
      <c r="F117" s="126">
        <v>100000</v>
      </c>
      <c r="G117" s="126">
        <v>3069.78</v>
      </c>
      <c r="H117" s="124">
        <f t="shared" si="4"/>
        <v>96930.22</v>
      </c>
    </row>
    <row r="118" spans="1:8" ht="29.25" customHeight="1" hidden="1">
      <c r="A118" s="99" t="s">
        <v>271</v>
      </c>
      <c r="B118" s="100">
        <v>200</v>
      </c>
      <c r="C118" s="144" t="s">
        <v>370</v>
      </c>
      <c r="D118" s="100"/>
      <c r="E118" s="100"/>
      <c r="F118" s="126">
        <v>0</v>
      </c>
      <c r="G118" s="126">
        <v>0</v>
      </c>
      <c r="H118" s="124">
        <f t="shared" si="4"/>
        <v>0</v>
      </c>
    </row>
    <row r="119" spans="1:8" ht="24" customHeight="1">
      <c r="A119" s="99" t="s">
        <v>271</v>
      </c>
      <c r="B119" s="100">
        <v>200</v>
      </c>
      <c r="C119" s="144" t="s">
        <v>434</v>
      </c>
      <c r="D119" s="100">
        <v>12250</v>
      </c>
      <c r="E119" s="100">
        <v>12250</v>
      </c>
      <c r="F119" s="126">
        <v>100000</v>
      </c>
      <c r="G119" s="126">
        <v>879.1</v>
      </c>
      <c r="H119" s="124">
        <f t="shared" si="4"/>
        <v>99120.9</v>
      </c>
    </row>
    <row r="120" spans="1:8" ht="18" customHeight="1">
      <c r="A120" s="155" t="s">
        <v>284</v>
      </c>
      <c r="B120" s="156">
        <v>200</v>
      </c>
      <c r="C120" s="157" t="s">
        <v>439</v>
      </c>
      <c r="D120" s="156"/>
      <c r="E120" s="156"/>
      <c r="F120" s="158">
        <f>F121</f>
        <v>631169</v>
      </c>
      <c r="G120" s="158">
        <f>G121</f>
        <v>237788</v>
      </c>
      <c r="H120" s="159">
        <f t="shared" si="4"/>
        <v>393381</v>
      </c>
    </row>
    <row r="121" spans="1:8" ht="28.5" customHeight="1">
      <c r="A121" s="99" t="s">
        <v>259</v>
      </c>
      <c r="B121" s="100">
        <v>200</v>
      </c>
      <c r="C121" s="144" t="s">
        <v>438</v>
      </c>
      <c r="D121" s="100"/>
      <c r="E121" s="100"/>
      <c r="F121" s="126">
        <f>F122+F125</f>
        <v>631169</v>
      </c>
      <c r="G121" s="126">
        <f>G122+G125</f>
        <v>237788</v>
      </c>
      <c r="H121" s="124">
        <f t="shared" si="4"/>
        <v>393381</v>
      </c>
    </row>
    <row r="122" spans="1:8" ht="38.25" hidden="1">
      <c r="A122" s="99" t="s">
        <v>258</v>
      </c>
      <c r="B122" s="100">
        <v>200</v>
      </c>
      <c r="C122" s="144" t="s">
        <v>333</v>
      </c>
      <c r="D122" s="100"/>
      <c r="E122" s="100"/>
      <c r="F122" s="126">
        <f>F123+F124</f>
        <v>0</v>
      </c>
      <c r="G122" s="126">
        <f>G123+G124</f>
        <v>0</v>
      </c>
      <c r="H122" s="124">
        <f t="shared" si="4"/>
        <v>0</v>
      </c>
    </row>
    <row r="123" spans="1:8" ht="25.5" hidden="1">
      <c r="A123" s="99" t="s">
        <v>271</v>
      </c>
      <c r="B123" s="100">
        <v>200</v>
      </c>
      <c r="C123" s="144" t="s">
        <v>334</v>
      </c>
      <c r="D123" s="100"/>
      <c r="E123" s="100"/>
      <c r="F123" s="126">
        <v>0</v>
      </c>
      <c r="G123" s="126">
        <v>0</v>
      </c>
      <c r="H123" s="124">
        <f t="shared" si="4"/>
        <v>0</v>
      </c>
    </row>
    <row r="124" spans="1:8" ht="16.5" customHeight="1" hidden="1">
      <c r="A124" s="99" t="s">
        <v>285</v>
      </c>
      <c r="B124" s="100">
        <v>200</v>
      </c>
      <c r="C124" s="144" t="s">
        <v>335</v>
      </c>
      <c r="D124" s="100"/>
      <c r="E124" s="100"/>
      <c r="F124" s="126">
        <v>0</v>
      </c>
      <c r="G124" s="126">
        <v>0</v>
      </c>
      <c r="H124" s="124">
        <f t="shared" si="4"/>
        <v>0</v>
      </c>
    </row>
    <row r="125" spans="1:8" ht="38.25">
      <c r="A125" s="99" t="s">
        <v>273</v>
      </c>
      <c r="B125" s="100">
        <v>200</v>
      </c>
      <c r="C125" s="144" t="s">
        <v>437</v>
      </c>
      <c r="D125" s="100"/>
      <c r="E125" s="100"/>
      <c r="F125" s="126">
        <f>F127+F129+F128+F126</f>
        <v>631169</v>
      </c>
      <c r="G125" s="126">
        <f>G127+G129+G128+G126</f>
        <v>237788</v>
      </c>
      <c r="H125" s="124">
        <f t="shared" si="4"/>
        <v>393381</v>
      </c>
    </row>
    <row r="126" spans="1:8" ht="12.75" hidden="1">
      <c r="A126" s="99" t="s">
        <v>283</v>
      </c>
      <c r="B126" s="100">
        <v>200</v>
      </c>
      <c r="C126" s="144" t="s">
        <v>372</v>
      </c>
      <c r="D126" s="100"/>
      <c r="E126" s="100"/>
      <c r="F126" s="126">
        <v>0</v>
      </c>
      <c r="G126" s="126">
        <v>0</v>
      </c>
      <c r="H126" s="124">
        <f t="shared" si="4"/>
        <v>0</v>
      </c>
    </row>
    <row r="127" spans="1:8" ht="24.75" customHeight="1">
      <c r="A127" s="99" t="s">
        <v>271</v>
      </c>
      <c r="B127" s="100">
        <v>200</v>
      </c>
      <c r="C127" s="144" t="s">
        <v>437</v>
      </c>
      <c r="D127" s="100">
        <v>12250</v>
      </c>
      <c r="E127" s="100">
        <v>12250</v>
      </c>
      <c r="F127" s="126">
        <v>631169</v>
      </c>
      <c r="G127" s="126">
        <v>237788</v>
      </c>
      <c r="H127" s="124">
        <f t="shared" si="4"/>
        <v>393381</v>
      </c>
    </row>
    <row r="128" spans="1:8" ht="12.75" hidden="1">
      <c r="A128" s="99" t="s">
        <v>348</v>
      </c>
      <c r="B128" s="100">
        <v>200</v>
      </c>
      <c r="C128" s="144" t="s">
        <v>349</v>
      </c>
      <c r="D128" s="100"/>
      <c r="E128" s="100"/>
      <c r="F128" s="126">
        <v>0</v>
      </c>
      <c r="G128" s="126">
        <v>0</v>
      </c>
      <c r="H128" s="124">
        <f t="shared" si="4"/>
        <v>0</v>
      </c>
    </row>
    <row r="129" spans="1:8" ht="18" customHeight="1" hidden="1">
      <c r="A129" s="99" t="s">
        <v>285</v>
      </c>
      <c r="B129" s="100">
        <v>200</v>
      </c>
      <c r="C129" s="144" t="s">
        <v>336</v>
      </c>
      <c r="D129" s="100"/>
      <c r="E129" s="100"/>
      <c r="F129" s="126">
        <v>0</v>
      </c>
      <c r="G129" s="126">
        <v>0</v>
      </c>
      <c r="H129" s="124">
        <f t="shared" si="4"/>
        <v>0</v>
      </c>
    </row>
    <row r="130" spans="1:8" ht="17.25" customHeight="1">
      <c r="A130" s="120" t="s">
        <v>286</v>
      </c>
      <c r="B130" s="121">
        <v>200</v>
      </c>
      <c r="C130" s="143" t="s">
        <v>337</v>
      </c>
      <c r="D130" s="121"/>
      <c r="E130" s="121"/>
      <c r="F130" s="125">
        <f>F133</f>
        <v>4859841</v>
      </c>
      <c r="G130" s="125">
        <f>G133</f>
        <v>1221465</v>
      </c>
      <c r="H130" s="124">
        <f t="shared" si="4"/>
        <v>3638376</v>
      </c>
    </row>
    <row r="131" spans="1:8" ht="12.75">
      <c r="A131" s="99" t="s">
        <v>287</v>
      </c>
      <c r="B131" s="100">
        <v>200</v>
      </c>
      <c r="C131" s="144" t="s">
        <v>338</v>
      </c>
      <c r="D131" s="100"/>
      <c r="E131" s="100"/>
      <c r="F131" s="126">
        <f>F133</f>
        <v>4859841</v>
      </c>
      <c r="G131" s="126">
        <f>G133</f>
        <v>1221465</v>
      </c>
      <c r="H131" s="124">
        <f t="shared" si="4"/>
        <v>3638376</v>
      </c>
    </row>
    <row r="132" spans="1:8" ht="12.75">
      <c r="A132" s="99" t="s">
        <v>248</v>
      </c>
      <c r="B132" s="100">
        <v>200</v>
      </c>
      <c r="C132" s="144" t="s">
        <v>444</v>
      </c>
      <c r="D132" s="100"/>
      <c r="E132" s="100"/>
      <c r="F132" s="126">
        <f>F133</f>
        <v>4859841</v>
      </c>
      <c r="G132" s="126">
        <f>G133</f>
        <v>1221465</v>
      </c>
      <c r="H132" s="124">
        <f t="shared" si="4"/>
        <v>3638376</v>
      </c>
    </row>
    <row r="133" spans="1:8" ht="78.75" customHeight="1">
      <c r="A133" s="99" t="s">
        <v>249</v>
      </c>
      <c r="B133" s="100">
        <v>200</v>
      </c>
      <c r="C133" s="144" t="s">
        <v>443</v>
      </c>
      <c r="D133" s="100"/>
      <c r="E133" s="100"/>
      <c r="F133" s="126">
        <f>F137+F141</f>
        <v>4859841</v>
      </c>
      <c r="G133" s="126">
        <f>G137+G141</f>
        <v>1221465</v>
      </c>
      <c r="H133" s="124">
        <f t="shared" si="4"/>
        <v>3638376</v>
      </c>
    </row>
    <row r="134" spans="1:8" ht="69" customHeight="1">
      <c r="A134" s="99" t="s">
        <v>288</v>
      </c>
      <c r="B134" s="100">
        <v>200</v>
      </c>
      <c r="C134" s="144" t="s">
        <v>442</v>
      </c>
      <c r="D134" s="100"/>
      <c r="E134" s="100"/>
      <c r="F134" s="126">
        <f>F137</f>
        <v>4797831</v>
      </c>
      <c r="G134" s="126">
        <f>G137</f>
        <v>1200000</v>
      </c>
      <c r="H134" s="124">
        <f t="shared" si="4"/>
        <v>3597831</v>
      </c>
    </row>
    <row r="135" spans="1:8" ht="12.75">
      <c r="A135" s="99" t="s">
        <v>248</v>
      </c>
      <c r="B135" s="100">
        <v>200</v>
      </c>
      <c r="C135" s="144" t="s">
        <v>441</v>
      </c>
      <c r="D135" s="100"/>
      <c r="E135" s="100"/>
      <c r="F135" s="126">
        <f>F137</f>
        <v>4797831</v>
      </c>
      <c r="G135" s="126">
        <f>G137</f>
        <v>1200000</v>
      </c>
      <c r="H135" s="124">
        <f t="shared" si="4"/>
        <v>3597831</v>
      </c>
    </row>
    <row r="136" spans="1:8" ht="15.75" customHeight="1">
      <c r="A136" s="99" t="s">
        <v>159</v>
      </c>
      <c r="B136" s="100">
        <v>200</v>
      </c>
      <c r="C136" s="144" t="s">
        <v>440</v>
      </c>
      <c r="D136" s="100"/>
      <c r="E136" s="100"/>
      <c r="F136" s="126">
        <f>F137</f>
        <v>4797831</v>
      </c>
      <c r="G136" s="126">
        <f>G137</f>
        <v>1200000</v>
      </c>
      <c r="H136" s="124">
        <f t="shared" si="4"/>
        <v>3597831</v>
      </c>
    </row>
    <row r="137" spans="1:8" ht="42.75" customHeight="1">
      <c r="A137" s="99" t="s">
        <v>251</v>
      </c>
      <c r="B137" s="100">
        <v>200</v>
      </c>
      <c r="C137" s="144" t="s">
        <v>440</v>
      </c>
      <c r="D137" s="100">
        <v>12510</v>
      </c>
      <c r="E137" s="100">
        <v>12510</v>
      </c>
      <c r="F137" s="126">
        <v>4797831</v>
      </c>
      <c r="G137" s="126">
        <v>1200000</v>
      </c>
      <c r="H137" s="124">
        <f t="shared" si="4"/>
        <v>3597831</v>
      </c>
    </row>
    <row r="138" spans="1:8" ht="89.25">
      <c r="A138" s="99" t="s">
        <v>289</v>
      </c>
      <c r="B138" s="100">
        <v>200</v>
      </c>
      <c r="C138" s="144" t="s">
        <v>447</v>
      </c>
      <c r="D138" s="100"/>
      <c r="E138" s="100"/>
      <c r="F138" s="126">
        <f>F141</f>
        <v>62010</v>
      </c>
      <c r="G138" s="126">
        <f>G141</f>
        <v>21465</v>
      </c>
      <c r="H138" s="124">
        <f t="shared" si="4"/>
        <v>40545</v>
      </c>
    </row>
    <row r="139" spans="1:8" ht="12.75">
      <c r="A139" s="99" t="s">
        <v>248</v>
      </c>
      <c r="B139" s="100">
        <v>200</v>
      </c>
      <c r="C139" s="144" t="s">
        <v>446</v>
      </c>
      <c r="D139" s="100"/>
      <c r="E139" s="100"/>
      <c r="F139" s="126">
        <f>F141</f>
        <v>62010</v>
      </c>
      <c r="G139" s="126">
        <f>G141</f>
        <v>21465</v>
      </c>
      <c r="H139" s="124">
        <f t="shared" si="4"/>
        <v>40545</v>
      </c>
    </row>
    <row r="140" spans="1:8" ht="12.75">
      <c r="A140" s="99" t="s">
        <v>159</v>
      </c>
      <c r="B140" s="100">
        <v>200</v>
      </c>
      <c r="C140" s="144" t="s">
        <v>445</v>
      </c>
      <c r="D140" s="100"/>
      <c r="E140" s="100"/>
      <c r="F140" s="126">
        <f>F141</f>
        <v>62010</v>
      </c>
      <c r="G140" s="126">
        <f>G141</f>
        <v>21465</v>
      </c>
      <c r="H140" s="124">
        <f t="shared" si="4"/>
        <v>40545</v>
      </c>
    </row>
    <row r="141" spans="1:8" ht="38.25">
      <c r="A141" s="99" t="s">
        <v>251</v>
      </c>
      <c r="B141" s="100">
        <v>200</v>
      </c>
      <c r="C141" s="144" t="s">
        <v>445</v>
      </c>
      <c r="D141" s="100">
        <v>7838</v>
      </c>
      <c r="E141" s="100">
        <v>12510</v>
      </c>
      <c r="F141" s="126">
        <v>62010</v>
      </c>
      <c r="G141" s="126">
        <v>21465</v>
      </c>
      <c r="H141" s="124">
        <f t="shared" si="4"/>
        <v>40545</v>
      </c>
    </row>
    <row r="142" spans="1:8" ht="15.75" customHeight="1">
      <c r="A142" s="120" t="s">
        <v>290</v>
      </c>
      <c r="B142" s="121">
        <v>200</v>
      </c>
      <c r="C142" s="143" t="s">
        <v>339</v>
      </c>
      <c r="D142" s="121"/>
      <c r="E142" s="121"/>
      <c r="F142" s="125">
        <f>F148</f>
        <v>140000</v>
      </c>
      <c r="G142" s="125">
        <f>G148</f>
        <v>0</v>
      </c>
      <c r="H142" s="124">
        <f t="shared" si="4"/>
        <v>140000</v>
      </c>
    </row>
    <row r="143" spans="1:8" ht="12.75">
      <c r="A143" s="99" t="s">
        <v>291</v>
      </c>
      <c r="B143" s="100">
        <v>200</v>
      </c>
      <c r="C143" s="144" t="s">
        <v>340</v>
      </c>
      <c r="D143" s="100"/>
      <c r="E143" s="100"/>
      <c r="F143" s="126">
        <f>F148</f>
        <v>140000</v>
      </c>
      <c r="G143" s="126">
        <f>G148</f>
        <v>0</v>
      </c>
      <c r="H143" s="124">
        <f t="shared" si="4"/>
        <v>140000</v>
      </c>
    </row>
    <row r="144" spans="1:8" ht="25.5">
      <c r="A144" s="99" t="s">
        <v>292</v>
      </c>
      <c r="B144" s="100">
        <v>200</v>
      </c>
      <c r="C144" s="144" t="s">
        <v>451</v>
      </c>
      <c r="D144" s="100"/>
      <c r="E144" s="100"/>
      <c r="F144" s="126">
        <f>F148</f>
        <v>140000</v>
      </c>
      <c r="G144" s="126">
        <f>G148</f>
        <v>0</v>
      </c>
      <c r="H144" s="124">
        <f t="shared" si="4"/>
        <v>140000</v>
      </c>
    </row>
    <row r="145" spans="1:8" ht="25.5">
      <c r="A145" s="99" t="s">
        <v>293</v>
      </c>
      <c r="B145" s="100">
        <v>200</v>
      </c>
      <c r="C145" s="144" t="s">
        <v>450</v>
      </c>
      <c r="D145" s="100"/>
      <c r="E145" s="100"/>
      <c r="F145" s="126">
        <f>F148</f>
        <v>140000</v>
      </c>
      <c r="G145" s="126">
        <f>G148</f>
        <v>0</v>
      </c>
      <c r="H145" s="124">
        <f>F145-G145</f>
        <v>140000</v>
      </c>
    </row>
    <row r="146" spans="1:8" ht="25.5">
      <c r="A146" s="99" t="s">
        <v>294</v>
      </c>
      <c r="B146" s="100">
        <v>200</v>
      </c>
      <c r="C146" s="144" t="s">
        <v>449</v>
      </c>
      <c r="D146" s="100"/>
      <c r="E146" s="100"/>
      <c r="F146" s="126">
        <f>F148</f>
        <v>140000</v>
      </c>
      <c r="G146" s="126">
        <f>G148</f>
        <v>0</v>
      </c>
      <c r="H146" s="124">
        <f>F146-G146</f>
        <v>140000</v>
      </c>
    </row>
    <row r="147" spans="1:8" ht="25.5">
      <c r="A147" s="99" t="s">
        <v>295</v>
      </c>
      <c r="B147" s="100">
        <v>200</v>
      </c>
      <c r="C147" s="144" t="s">
        <v>448</v>
      </c>
      <c r="D147" s="100"/>
      <c r="E147" s="100"/>
      <c r="F147" s="126">
        <f>F148</f>
        <v>140000</v>
      </c>
      <c r="G147" s="126">
        <f>G148</f>
        <v>0</v>
      </c>
      <c r="H147" s="124">
        <f>F147-G147</f>
        <v>140000</v>
      </c>
    </row>
    <row r="148" spans="1:8" ht="45.75" customHeight="1">
      <c r="A148" s="99" t="s">
        <v>296</v>
      </c>
      <c r="B148" s="100">
        <v>200</v>
      </c>
      <c r="C148" s="144" t="s">
        <v>448</v>
      </c>
      <c r="D148" s="100">
        <v>12630</v>
      </c>
      <c r="E148" s="100">
        <v>12630</v>
      </c>
      <c r="F148" s="126">
        <v>140000</v>
      </c>
      <c r="G148" s="126">
        <v>0</v>
      </c>
      <c r="H148" s="124">
        <f>F148-G148</f>
        <v>140000</v>
      </c>
    </row>
    <row r="149" spans="1:8" ht="25.5">
      <c r="A149" s="102" t="s">
        <v>341</v>
      </c>
      <c r="B149" s="100">
        <v>450</v>
      </c>
      <c r="C149" s="144" t="s">
        <v>242</v>
      </c>
      <c r="D149" s="100"/>
      <c r="E149" s="100"/>
      <c r="F149" s="103">
        <f>Доходы!D21-расходы!F7</f>
        <v>-421413.73000000045</v>
      </c>
      <c r="G149" s="103">
        <f>Доходы!E21-расходы!G7</f>
        <v>-1247363.5200000005</v>
      </c>
      <c r="H149" s="154">
        <f>Доходы!F21-расходы!H7</f>
        <v>825949.7899999991</v>
      </c>
    </row>
  </sheetData>
  <sheetProtection/>
  <mergeCells count="3">
    <mergeCell ref="H3:H5"/>
    <mergeCell ref="D3:D5"/>
    <mergeCell ref="E3:E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2">
      <selection activeCell="F14" sqref="F14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187"/>
      <c r="B1" s="187"/>
      <c r="C1" s="187"/>
      <c r="D1" s="187"/>
      <c r="E1" s="187"/>
      <c r="F1" s="187"/>
    </row>
    <row r="2" spans="1:6" ht="12.75">
      <c r="A2" s="13"/>
      <c r="B2" s="18"/>
      <c r="C2" s="38"/>
      <c r="D2" s="39"/>
      <c r="E2" s="40"/>
      <c r="F2" s="41" t="s">
        <v>63</v>
      </c>
    </row>
    <row r="3" spans="1:6" ht="15">
      <c r="A3" s="42" t="s">
        <v>110</v>
      </c>
      <c r="C3" s="43"/>
      <c r="D3" s="44"/>
      <c r="E3" s="45"/>
      <c r="F3" s="46"/>
    </row>
    <row r="4" spans="1:6" ht="12.75">
      <c r="A4" s="16"/>
      <c r="B4" s="47"/>
      <c r="C4" s="48"/>
      <c r="D4" s="49"/>
      <c r="E4" s="49"/>
      <c r="F4" s="48"/>
    </row>
    <row r="5" spans="1:6" ht="12.75">
      <c r="A5" s="188" t="s">
        <v>45</v>
      </c>
      <c r="B5" s="191" t="s">
        <v>66</v>
      </c>
      <c r="C5" s="194" t="s">
        <v>76</v>
      </c>
      <c r="D5" s="197" t="s">
        <v>67</v>
      </c>
      <c r="E5" s="200" t="s">
        <v>55</v>
      </c>
      <c r="F5" s="203" t="s">
        <v>65</v>
      </c>
    </row>
    <row r="6" spans="1:6" ht="12.75">
      <c r="A6" s="189"/>
      <c r="B6" s="192"/>
      <c r="C6" s="195"/>
      <c r="D6" s="198"/>
      <c r="E6" s="201"/>
      <c r="F6" s="204"/>
    </row>
    <row r="7" spans="1:6" ht="12.75">
      <c r="A7" s="189"/>
      <c r="B7" s="192"/>
      <c r="C7" s="195"/>
      <c r="D7" s="198"/>
      <c r="E7" s="201"/>
      <c r="F7" s="205"/>
    </row>
    <row r="8" spans="1:6" ht="12.75">
      <c r="A8" s="189"/>
      <c r="B8" s="192"/>
      <c r="C8" s="195"/>
      <c r="D8" s="198"/>
      <c r="E8" s="201"/>
      <c r="F8" s="205"/>
    </row>
    <row r="9" spans="1:6" ht="12.75">
      <c r="A9" s="190"/>
      <c r="B9" s="193"/>
      <c r="C9" s="196"/>
      <c r="D9" s="199"/>
      <c r="E9" s="202"/>
      <c r="F9" s="206"/>
    </row>
    <row r="10" spans="1:6" ht="13.5" thickBot="1">
      <c r="A10" s="25">
        <v>1</v>
      </c>
      <c r="B10" s="4">
        <v>2</v>
      </c>
      <c r="C10" s="35">
        <v>3</v>
      </c>
      <c r="D10" s="36" t="s">
        <v>41</v>
      </c>
      <c r="E10" s="36" t="s">
        <v>42</v>
      </c>
      <c r="F10" s="36" t="s">
        <v>46</v>
      </c>
    </row>
    <row r="11" spans="1:6" ht="21.75" customHeight="1">
      <c r="A11" s="56" t="s">
        <v>80</v>
      </c>
      <c r="B11" s="57">
        <v>500</v>
      </c>
      <c r="C11" s="68" t="s">
        <v>218</v>
      </c>
      <c r="D11" s="63">
        <v>421413.73</v>
      </c>
      <c r="E11" s="63">
        <v>1247363.52</v>
      </c>
      <c r="F11" s="58">
        <v>-825949.79</v>
      </c>
    </row>
    <row r="12" spans="1:8" ht="24.75" customHeight="1">
      <c r="A12" s="56" t="s">
        <v>111</v>
      </c>
      <c r="B12" s="76">
        <v>700</v>
      </c>
      <c r="C12" s="70" t="s">
        <v>219</v>
      </c>
      <c r="D12" s="63">
        <v>421413.73</v>
      </c>
      <c r="E12" s="63">
        <v>1247363.52</v>
      </c>
      <c r="F12" s="63">
        <v>-725949.79</v>
      </c>
      <c r="H12" s="161"/>
    </row>
    <row r="13" spans="1:6" ht="24.75" customHeight="1">
      <c r="A13" s="78" t="s">
        <v>112</v>
      </c>
      <c r="B13" s="76">
        <v>700</v>
      </c>
      <c r="C13" s="70" t="s">
        <v>220</v>
      </c>
      <c r="D13" s="77">
        <v>-11243735</v>
      </c>
      <c r="E13" s="77">
        <v>-2874016.57</v>
      </c>
      <c r="F13" s="58">
        <f>D13-E13</f>
        <v>-8369718.43</v>
      </c>
    </row>
    <row r="14" spans="1:6" ht="24.75" customHeight="1">
      <c r="A14" s="78" t="s">
        <v>113</v>
      </c>
      <c r="B14" s="76">
        <v>700</v>
      </c>
      <c r="C14" s="70" t="s">
        <v>221</v>
      </c>
      <c r="D14" s="77">
        <v>11665148.73</v>
      </c>
      <c r="E14" s="77">
        <v>4121380.09</v>
      </c>
      <c r="F14" s="58">
        <f>D14-E14</f>
        <v>7543768.640000001</v>
      </c>
    </row>
    <row r="15" spans="1:6" ht="24" customHeight="1">
      <c r="A15" s="78" t="s">
        <v>114</v>
      </c>
      <c r="B15" s="76">
        <v>710</v>
      </c>
      <c r="C15" s="70" t="s">
        <v>222</v>
      </c>
      <c r="D15" s="77">
        <f>D13</f>
        <v>-11243735</v>
      </c>
      <c r="E15" s="77">
        <f>E13</f>
        <v>-2874016.57</v>
      </c>
      <c r="F15" s="58">
        <f>E15-D15</f>
        <v>8369718.43</v>
      </c>
    </row>
    <row r="16" spans="1:6" ht="23.25" customHeight="1">
      <c r="A16" s="78" t="s">
        <v>115</v>
      </c>
      <c r="B16" s="76">
        <v>710</v>
      </c>
      <c r="C16" s="70" t="s">
        <v>387</v>
      </c>
      <c r="D16" s="77">
        <f>D13</f>
        <v>-11243735</v>
      </c>
      <c r="E16" s="77">
        <f>E13</f>
        <v>-2874016.57</v>
      </c>
      <c r="F16" s="58">
        <f>E16-D16</f>
        <v>8369718.43</v>
      </c>
    </row>
    <row r="17" spans="1:6" ht="32.25" customHeight="1">
      <c r="A17" s="78" t="s">
        <v>116</v>
      </c>
      <c r="B17" s="76">
        <v>710</v>
      </c>
      <c r="C17" s="70" t="s">
        <v>465</v>
      </c>
      <c r="D17" s="77">
        <f>D13</f>
        <v>-11243735</v>
      </c>
      <c r="E17" s="77">
        <f>E13</f>
        <v>-2874016.57</v>
      </c>
      <c r="F17" s="58">
        <f>E17-D17</f>
        <v>8369718.43</v>
      </c>
    </row>
    <row r="18" spans="1:6" ht="20.25" customHeight="1">
      <c r="A18" s="78" t="s">
        <v>117</v>
      </c>
      <c r="B18" s="76">
        <v>720</v>
      </c>
      <c r="C18" s="70" t="s">
        <v>223</v>
      </c>
      <c r="D18" s="77">
        <f>D14</f>
        <v>11665148.73</v>
      </c>
      <c r="E18" s="77">
        <f>E14</f>
        <v>4121380.09</v>
      </c>
      <c r="F18" s="82">
        <f>D18-E18</f>
        <v>7543768.640000001</v>
      </c>
    </row>
    <row r="19" spans="1:6" ht="24.75" customHeight="1">
      <c r="A19" s="78" t="s">
        <v>118</v>
      </c>
      <c r="B19" s="76">
        <v>720</v>
      </c>
      <c r="C19" s="70" t="s">
        <v>386</v>
      </c>
      <c r="D19" s="77">
        <f>D14</f>
        <v>11665148.73</v>
      </c>
      <c r="E19" s="77">
        <f>E14</f>
        <v>4121380.09</v>
      </c>
      <c r="F19" s="82">
        <f>D19-E19</f>
        <v>7543768.640000001</v>
      </c>
    </row>
    <row r="20" spans="1:6" ht="37.5" customHeight="1">
      <c r="A20" s="78" t="s">
        <v>119</v>
      </c>
      <c r="B20" s="69" t="s">
        <v>91</v>
      </c>
      <c r="C20" s="70" t="s">
        <v>464</v>
      </c>
      <c r="D20" s="77">
        <f>D14</f>
        <v>11665148.73</v>
      </c>
      <c r="E20" s="77">
        <f>E14</f>
        <v>4121380.09</v>
      </c>
      <c r="F20" s="82">
        <f>D20-E20</f>
        <v>7543768.640000001</v>
      </c>
    </row>
    <row r="21" spans="1:6" ht="12.75">
      <c r="A21" s="20"/>
      <c r="B21" s="20"/>
      <c r="C21" s="20"/>
      <c r="D21" s="33"/>
      <c r="E21" s="33"/>
      <c r="F21" s="33"/>
    </row>
    <row r="22" spans="1:6" ht="24.75" customHeight="1">
      <c r="A22" s="186" t="s">
        <v>81</v>
      </c>
      <c r="B22" s="186"/>
      <c r="C22" s="59" t="s">
        <v>344</v>
      </c>
      <c r="D22" s="33"/>
      <c r="E22" s="33"/>
      <c r="F22" s="33"/>
    </row>
    <row r="23" spans="1:6" ht="12.75">
      <c r="A23" s="51" t="s">
        <v>82</v>
      </c>
      <c r="B23" s="52"/>
      <c r="C23" s="51" t="s">
        <v>68</v>
      </c>
      <c r="D23" s="31"/>
      <c r="E23" s="27"/>
      <c r="F23" s="28"/>
    </row>
    <row r="24" spans="1:6" ht="12.75">
      <c r="A24" s="1"/>
      <c r="B24" s="1"/>
      <c r="C24" s="1"/>
      <c r="D24" s="31"/>
      <c r="E24" s="27"/>
      <c r="F24" s="28"/>
    </row>
    <row r="25" spans="1:6" ht="12.75">
      <c r="A25" s="1"/>
      <c r="B25" s="1"/>
      <c r="C25" s="1"/>
      <c r="D25" s="31"/>
      <c r="E25" s="27"/>
      <c r="F25" s="28"/>
    </row>
    <row r="26" spans="1:6" ht="12.75">
      <c r="A26" s="18" t="s">
        <v>51</v>
      </c>
      <c r="B26" s="14"/>
      <c r="C26" s="14"/>
      <c r="D26" s="31"/>
      <c r="E26" s="27"/>
      <c r="F26" s="28"/>
    </row>
    <row r="27" spans="1:6" ht="12.75">
      <c r="A27" s="3" t="s">
        <v>83</v>
      </c>
      <c r="B27" s="3"/>
      <c r="C27" s="3" t="s">
        <v>69</v>
      </c>
      <c r="D27" s="31"/>
      <c r="E27" s="27"/>
      <c r="F27" s="28"/>
    </row>
    <row r="28" spans="1:6" ht="12.75">
      <c r="A28" s="51" t="s">
        <v>82</v>
      </c>
      <c r="B28" s="13"/>
      <c r="C28" s="51" t="s">
        <v>68</v>
      </c>
      <c r="D28" s="31"/>
      <c r="E28" s="27"/>
      <c r="F28" s="28"/>
    </row>
    <row r="29" spans="1:6" ht="12.75">
      <c r="A29" s="3"/>
      <c r="B29" s="3"/>
      <c r="C29" s="3"/>
      <c r="D29" s="31"/>
      <c r="E29" s="27"/>
      <c r="F29" s="28"/>
    </row>
    <row r="30" spans="1:6" ht="12.75">
      <c r="A30" s="6" t="s">
        <v>214</v>
      </c>
      <c r="B30" s="6"/>
      <c r="C30" s="53" t="s">
        <v>120</v>
      </c>
      <c r="D30" s="31"/>
      <c r="E30" s="27"/>
      <c r="F30" s="28"/>
    </row>
    <row r="31" spans="1:6" ht="12.75">
      <c r="A31" s="51" t="s">
        <v>82</v>
      </c>
      <c r="B31" s="13"/>
      <c r="C31" s="51" t="s">
        <v>68</v>
      </c>
      <c r="D31" s="31"/>
      <c r="E31" s="27"/>
      <c r="F31" s="28"/>
    </row>
    <row r="32" spans="1:6" ht="12.75">
      <c r="A32" s="6"/>
      <c r="B32" s="6"/>
      <c r="C32" s="13"/>
      <c r="D32" s="31"/>
      <c r="E32" s="27"/>
      <c r="F32" s="28"/>
    </row>
    <row r="33" spans="1:6" ht="12.75">
      <c r="A33" s="6"/>
      <c r="B33" s="1"/>
      <c r="C33" s="1"/>
      <c r="D33" s="33"/>
      <c r="E33" s="33"/>
      <c r="F33" s="33"/>
    </row>
    <row r="34" spans="1:6" ht="12.75">
      <c r="A34" s="29"/>
      <c r="B34" s="29"/>
      <c r="C34" s="30"/>
      <c r="D34" s="31"/>
      <c r="E34" s="27"/>
      <c r="F34" s="28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2016-03-17T09:58:23Z</cp:lastPrinted>
  <dcterms:created xsi:type="dcterms:W3CDTF">1999-06-18T11:49:53Z</dcterms:created>
  <dcterms:modified xsi:type="dcterms:W3CDTF">2016-04-04T07:51:11Z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