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_col1">#REF!</definedName>
    <definedName name="_col10">#REF!</definedName>
    <definedName name="_col2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rgb1">#REF!</definedName>
    <definedName name="_rgb10">#REF!</definedName>
    <definedName name="_rgb2">#REF!</definedName>
    <definedName name="_rgb3">#REF!</definedName>
    <definedName name="_rgb4">#REF!</definedName>
    <definedName name="_rgb5">#REF!</definedName>
    <definedName name="_rgb6">#REF!</definedName>
    <definedName name="_rgb7">#REF!</definedName>
    <definedName name="_rgb8">#REF!</definedName>
    <definedName name="_rgb9">#REF!</definedName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<sst xmlns="http://schemas.openxmlformats.org/spreadsheetml/2006/main" count="971" uniqueCount="327">
  <si>
    <t>383</t>
  </si>
  <si>
    <t>4</t>
  </si>
  <si>
    <t>5</t>
  </si>
  <si>
    <t>КОДЫ</t>
  </si>
  <si>
    <t xml:space="preserve"> Наименование показателя</t>
  </si>
  <si>
    <t>6</t>
  </si>
  <si>
    <t xml:space="preserve">                                 1. Доходы бюджета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</si>
  <si>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</si>
  <si>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</si>
  <si>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</si>
  <si>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</si>
  <si>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</si>
  <si>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     Форма 0503117  с.2</t>
  </si>
  <si>
    <t xml:space="preserve">                        Форма 0503117  с.3</t>
  </si>
  <si>
    <t xml:space="preserve">       по ОКПО</t>
  </si>
  <si>
    <t xml:space="preserve">                                       3. Источники финансирования дефицитов бюджетов</t>
  </si>
  <si>
    <t>Неисполненные  назначения</t>
  </si>
  <si>
    <t>Код строки</t>
  </si>
  <si>
    <t xml:space="preserve">Утвержденные  бюджетные назначения </t>
  </si>
  <si>
    <t>(расшифровка подписи)</t>
  </si>
  <si>
    <t>Наименование</t>
  </si>
  <si>
    <t>финансового органа</t>
  </si>
  <si>
    <t>Глава по БК</t>
  </si>
  <si>
    <t xml:space="preserve">         по ОКАТО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</si>
  <si>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</si>
  <si>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</si>
  <si>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</si>
  <si>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</si>
  <si>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Доходы бюджета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</si>
  <si>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</si>
  <si>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</si>
  <si>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</si>
  <si>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Главный бухгалтер                _________________</t>
  </si>
  <si>
    <t>700</t>
  </si>
  <si>
    <t>710</t>
  </si>
  <si>
    <t>720</t>
  </si>
  <si>
    <t xml:space="preserve">  Изменение остатков средств на счетах по учету средств бюджета</t>
  </si>
  <si>
    <t xml:space="preserve">  Увеличение остатков средств бюджетов</t>
  </si>
  <si>
    <t xml:space="preserve">  Уменьшение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</si>
  <si>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</si>
  <si>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</si>
  <si>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поселений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</si>
  <si>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</si>
  <si>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</si>
  <si>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поселений</t>
  </si>
  <si>
    <t>010</t>
  </si>
  <si>
    <t>00085000000000000000</t>
  </si>
  <si>
    <t xml:space="preserve">  НАЛОГОВЫЕ И НЕНАЛОГОВЫЕ ДОХОДЫ</t>
  </si>
  <si>
    <t>00010000000000000000</t>
  </si>
  <si>
    <t xml:space="preserve">  НАЛОГИ НА ПРИБЫЛЬ, ДОХОДЫ</t>
  </si>
  <si>
    <t>00010100000000000000</t>
  </si>
  <si>
    <t xml:space="preserve">  Налог на доходы физических лиц</t>
  </si>
  <si>
    <t>00010102000010000110</t>
  </si>
  <si>
    <t xml:space="preserve">  НАЛОГИ НА ИМУЩЕСТВО</t>
  </si>
  <si>
    <t>00010600000000000000</t>
  </si>
  <si>
    <t xml:space="preserve">  Налог на имущество физических лиц</t>
  </si>
  <si>
    <t>00010601000000000110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</si>
  <si>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</si>
  <si>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</si>
  <si>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Земельный налог</t>
  </si>
  <si>
    <t>00010606000000000110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</si>
  <si>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</si>
  <si>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</si>
  <si>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</si>
  <si>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</si>
  <si>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</si>
  <si>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</si>
  <si>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</si>
  <si>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</si>
  <si>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ДОХОДЫ ОТ ПРОДАЖИ МАТЕРИАЛЬНЫХ И НЕМАТЕРИАЛЬНЫХ АКТИВОВ</t>
  </si>
  <si>
    <t>00011400000000000000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</si>
  <si>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</si>
  <si>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00011406000000000430</t>
  </si>
  <si>
    <t xml:space="preserve">  Доходы от продажи земельных участков, государственная собственность на которые не разграничена</t>
  </si>
  <si>
    <t>00011406010000000430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</si>
  <si>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</si>
  <si>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00011406014100000430</t>
  </si>
  <si>
    <t xml:space="preserve">  ПРОЧИЕ НЕНАЛОГОВЫЕ ДОХОДЫ</t>
  </si>
  <si>
    <t>00011700000000000000</t>
  </si>
  <si>
    <t xml:space="preserve">  БЕЗВОЗМЕЗДНЫЕ ПОСТУПЛЕНИЯ</t>
  </si>
  <si>
    <t>00020000000000000000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</si>
  <si>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</si>
  <si>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</si>
  <si>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</si>
  <si>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</si>
  <si>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</si>
  <si>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</si>
  <si>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</si>
  <si>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</si>
  <si>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</si>
  <si>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</si>
  <si>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</si>
  <si>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</si>
  <si>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</si>
  <si>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</si>
  <si>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Лотаковская сельская администрация Красногорского района Брянской области</t>
  </si>
  <si>
    <t>15234832000</t>
  </si>
  <si>
    <t>04118023</t>
  </si>
  <si>
    <t>ГОСПОШЛИНА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</si>
  <si>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законадательными актами РФ на совершение нотариальнх действий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</si>
  <si>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</si>
  <si>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</si>
  <si>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Периодичность:  </t>
  </si>
  <si>
    <t>003</t>
  </si>
  <si>
    <t xml:space="preserve">Исполнено </t>
  </si>
  <si>
    <t>Неиспоненные назначения</t>
  </si>
  <si>
    <t xml:space="preserve">         ОТЧЕТ ОБ ИСПОЛНЕНИЕ БЮДЖЕТА</t>
  </si>
  <si>
    <t>Налоги на совокупный доход</t>
  </si>
  <si>
    <t>00010500000000000000</t>
  </si>
  <si>
    <t>00010503000010000110</t>
  </si>
  <si>
    <t>Единый сельскохозяйственный налог</t>
  </si>
  <si>
    <t>Резервный фонд</t>
  </si>
  <si>
    <t>00010804020010000110</t>
  </si>
  <si>
    <t>00010102010010000110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</si>
  <si>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 Налогового кодекса Российской Федерации</t>
  </si>
  <si>
    <t>00010503010010000110</t>
  </si>
  <si>
    <t>00010503020010000110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</si>
  <si>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</si>
  <si>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 (за налоговые периоды, истекшие до 1 января 2011года)</t>
  </si>
  <si>
    <t>Государственная пошлина</t>
  </si>
  <si>
    <t>0001080000000000000</t>
  </si>
  <si>
    <t>0001080402001000110</t>
  </si>
  <si>
    <t>00010102030010000110</t>
  </si>
  <si>
    <t>ГОСУДАРСТВЕННАЯ ПОШЛИНА</t>
  </si>
  <si>
    <t>Государственная пошлина за совершение нотариальных действий  ( за исключением действий, совершаемых  консульскими  учреждениями  Российской  Федерации)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</si>
  <si>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</t>
  </si>
  <si>
    <t>"     "                    2014г.</t>
  </si>
  <si>
    <t>Средства самообложения граждан</t>
  </si>
  <si>
    <t>00011714000000000180</t>
  </si>
  <si>
    <t>Средства самообложения граждан, зачисляемые в бюджет поселения</t>
  </si>
  <si>
    <t>00011714030100000180</t>
  </si>
  <si>
    <t>Н,В.Бодуленко</t>
  </si>
  <si>
    <t>00301050000000000000</t>
  </si>
  <si>
    <t>00301050000000000500</t>
  </si>
  <si>
    <t>00301050000000000600</t>
  </si>
  <si>
    <t>00301050200000000500</t>
  </si>
  <si>
    <t>00301050201000000510</t>
  </si>
  <si>
    <t>00301050201100000510</t>
  </si>
  <si>
    <t>00301050200000000600</t>
  </si>
  <si>
    <t>00301050201000000610</t>
  </si>
  <si>
    <t>00301050201100000610</t>
  </si>
  <si>
    <t>00390000000000000000</t>
  </si>
  <si>
    <t xml:space="preserve">                                                                                                                          </t>
  </si>
  <si>
    <t>С.И.Сивенок</t>
  </si>
  <si>
    <t xml:space="preserve">                                                                 </t>
  </si>
  <si>
    <t>00310800000000000000</t>
  </si>
  <si>
    <t>00310804000010000110</t>
  </si>
  <si>
    <t>00310804020011000110</t>
  </si>
  <si>
    <t>2.Расходы бюджета</t>
  </si>
  <si>
    <t>Наименование показателя</t>
  </si>
  <si>
    <t xml:space="preserve">Код строки </t>
  </si>
  <si>
    <t>Разд.</t>
  </si>
  <si>
    <t>Ц.ст.</t>
  </si>
  <si>
    <t>Расх.</t>
  </si>
  <si>
    <t>Доп.класс.</t>
  </si>
  <si>
    <t>Рег.класс.</t>
  </si>
  <si>
    <t>#Н/Д</t>
  </si>
  <si>
    <t xml:space="preserve">Утвержденные бюджетные назначения </t>
  </si>
  <si>
    <t>Неисполненные назначения</t>
  </si>
  <si>
    <t>Расходы всего:</t>
  </si>
  <si>
    <t>0000</t>
  </si>
  <si>
    <t>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</si>
  <si>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</si>
  <si>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</si>
  <si>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</si>
  <si>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</si>
  <si>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</si>
  <si>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Глава муниципального образования</t>
  </si>
  <si>
    <t>0020300</t>
  </si>
  <si>
    <t xml:space="preserve">          Расходы на выплаты персоналу государственных (муниципальных) органов</t>
  </si>
  <si>
    <t>120</t>
  </si>
  <si>
    <t xml:space="preserve">            Заработная плата</t>
  </si>
  <si>
    <t>211</t>
  </si>
  <si>
    <t xml:space="preserve">              </t>
  </si>
  <si>
    <t xml:space="preserve">            Начисления на выплаты по оплате труда</t>
  </si>
  <si>
    <t>213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</si>
  <si>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</si>
  <si>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</si>
  <si>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0020400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</si>
  <si>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</si>
  <si>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</si>
  <si>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  Услуги связи</t>
  </si>
  <si>
    <t>221</t>
  </si>
  <si>
    <t xml:space="preserve">            Коммунальные услуги</t>
  </si>
  <si>
    <t>223</t>
  </si>
  <si>
    <t>225</t>
  </si>
  <si>
    <t>226</t>
  </si>
  <si>
    <t xml:space="preserve">            Прочие расходы</t>
  </si>
  <si>
    <t>290</t>
  </si>
  <si>
    <t>310</t>
  </si>
  <si>
    <t>340</t>
  </si>
  <si>
    <t>851</t>
  </si>
  <si>
    <t xml:space="preserve">          Уплата прочих налогов, сборов и иных платежей</t>
  </si>
  <si>
    <t>852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</si>
  <si>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</si>
  <si>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</si>
  <si>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Иные межбюджетные трансферты</t>
  </si>
  <si>
    <t>540</t>
  </si>
  <si>
    <t xml:space="preserve">            Перечисления другим бюджетам бюджетной системы Российской Федерации</t>
  </si>
  <si>
    <t>251</t>
  </si>
  <si>
    <t xml:space="preserve">      Резервные фонды</t>
  </si>
  <si>
    <t>0111</t>
  </si>
  <si>
    <t xml:space="preserve">        Резервные фонды местных администраций</t>
  </si>
  <si>
    <t xml:space="preserve">          Резервные средства</t>
  </si>
  <si>
    <t>870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</si>
  <si>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</si>
  <si>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</si>
  <si>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</si>
  <si>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</si>
  <si>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    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</si>
  <si>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365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</si>
  <si>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</si>
  <si>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</si>
  <si>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</si>
  <si>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</si>
  <si>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    Долгосрочная целевая программа  "Пожарная безопасность, развитие добровольной пожарной охраны поселений на 2014-2016 годы"</t>
  </si>
  <si>
    <t>7952000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</si>
  <si>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</si>
  <si>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</si>
  <si>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</si>
  <si>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</si>
  <si>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    Уличное освещение</t>
  </si>
  <si>
    <t>6000100</t>
  </si>
  <si>
    <t>6000500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</si>
  <si>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</si>
  <si>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</si>
  <si>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</si>
  <si>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</si>
  <si>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</si>
  <si>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4450000</t>
  </si>
  <si>
    <t>611</t>
  </si>
  <si>
    <t>5210635</t>
  </si>
  <si>
    <t>5210636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</si>
  <si>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</si>
  <si>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</si>
  <si>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</si>
  <si>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</si>
  <si>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Иные пенсии, социальные доплаты к пенсиям</t>
  </si>
  <si>
    <t>4910100</t>
  </si>
  <si>
    <t>312</t>
  </si>
  <si>
    <t>263</t>
  </si>
  <si>
    <t>Результат исполнения бюджета                      (дефицит / профицит)</t>
  </si>
  <si>
    <t xml:space="preserve">    Условно утвержденные расходы</t>
  </si>
  <si>
    <t>9900</t>
  </si>
  <si>
    <t xml:space="preserve">        Непрограммные расходы</t>
  </si>
  <si>
    <t>9990000</t>
  </si>
  <si>
    <t xml:space="preserve">          Условно утвержденные расходы</t>
  </si>
  <si>
    <t>999</t>
  </si>
  <si>
    <t>Всего расходов:</t>
  </si>
  <si>
    <t>Доп.класс</t>
  </si>
  <si>
    <t>Заработная плата</t>
  </si>
  <si>
    <t>Уплата прочих налогов, сборов и иных платежей</t>
  </si>
  <si>
    <t>Обеспечение деятельности финансовых,налоговых и таможенных органов и органов финансового (финансо-бюджетного надзора)</t>
  </si>
  <si>
    <t>Перечесления другим бюджетам бюджетной системы Российской Федерации</t>
  </si>
  <si>
    <t>Резервный фонд местных администраций</t>
  </si>
  <si>
    <t>НАЦИОНАЛЬНАЯ ОБОРОНА</t>
  </si>
  <si>
    <t>Мобилизация и вневойсковая подготовка</t>
  </si>
  <si>
    <t>00020203015100000151(365)</t>
  </si>
  <si>
    <t>00020203024100000151(7838)</t>
  </si>
  <si>
    <t>Вид расхода</t>
  </si>
  <si>
    <t>Рег.класс</t>
  </si>
  <si>
    <t>0000000000</t>
  </si>
  <si>
    <t>0000020300</t>
  </si>
  <si>
    <t>121</t>
  </si>
  <si>
    <t>12110</t>
  </si>
  <si>
    <t xml:space="preserve">            Заработная плата (текущие расходы)</t>
  </si>
  <si>
    <t>129</t>
  </si>
  <si>
    <t>12130</t>
  </si>
  <si>
    <t xml:space="preserve">            Начисления на выплаты по оплате труда (текущие расходы)</t>
  </si>
  <si>
    <t>0000020400</t>
  </si>
  <si>
    <t>Заработная плата(текущие расходы)</t>
  </si>
  <si>
    <t>Начисления на выплаты по оплате труда(текущие расходы)</t>
  </si>
  <si>
    <t>Услуги связи(текущие расходы)</t>
  </si>
  <si>
    <t>244</t>
  </si>
  <si>
    <t>12210</t>
  </si>
  <si>
    <t>Коммунальные услуги(текущие расходы)</t>
  </si>
  <si>
    <t>12230</t>
  </si>
  <si>
    <t xml:space="preserve">            Работы, услуги по содержанию имущества(текущие расходы)</t>
  </si>
  <si>
    <t>12250</t>
  </si>
  <si>
    <t xml:space="preserve">            Прочие работы, услуги(текущие расходы)</t>
  </si>
  <si>
    <t>12260</t>
  </si>
  <si>
    <t>12901</t>
  </si>
  <si>
    <t xml:space="preserve">            Прочие расходы (кроме уплаты налогов) (текущие расходы)</t>
  </si>
  <si>
    <t>13100</t>
  </si>
  <si>
    <t xml:space="preserve">            Увеличение стоимости основных средств(текущие расходы)</t>
  </si>
  <si>
    <t xml:space="preserve">            Увеличение стоимости материальных запасов(текущие расходы)</t>
  </si>
  <si>
    <t>13400</t>
  </si>
  <si>
    <t>Иные бюджетные ассигнования</t>
  </si>
  <si>
    <t>800</t>
  </si>
  <si>
    <t>Уплата налога на имущество организаций и земельного налога</t>
  </si>
  <si>
    <t xml:space="preserve">       Уплата налогов(текущие расходы)</t>
  </si>
  <si>
    <t>12902</t>
  </si>
  <si>
    <t>0005210631</t>
  </si>
  <si>
    <t>12510</t>
  </si>
  <si>
    <t>0000700500</t>
  </si>
  <si>
    <t>Прочие расходы (кроме уплаты налогов) (текущие расходы)</t>
  </si>
  <si>
    <t>Другие общегосударственные вопросы</t>
  </si>
  <si>
    <t>0113</t>
  </si>
  <si>
    <t>0901251180</t>
  </si>
  <si>
    <t xml:space="preserve">            Начисления на выплаты по оплате труда(текущие расходы)</t>
  </si>
  <si>
    <t>0007952000</t>
  </si>
  <si>
    <t>0006000100</t>
  </si>
  <si>
    <t xml:space="preserve">        Прочие мероприятия  по благоустр.городских округов и поселений</t>
  </si>
  <si>
    <t>0006000500</t>
  </si>
  <si>
    <t xml:space="preserve">            Коммунальные услуги(текущие расходы)</t>
  </si>
  <si>
    <t>0005210635</t>
  </si>
  <si>
    <t>0005210636</t>
  </si>
  <si>
    <t>7838</t>
  </si>
  <si>
    <t>0004910100</t>
  </si>
  <si>
    <t>12630</t>
  </si>
  <si>
    <t xml:space="preserve">            Пенсии, пособия, выплачиваемые организациями сектора государственного управления(текущие расходы)</t>
  </si>
  <si>
    <t>Иные межбюджетные трансферты бюджетам муниципальных районов на осуществление передоваемых полномочий по решению отдельных вопросов местного значений поселений в сфере культуры</t>
  </si>
  <si>
    <t>Субвенции на предоставление мер социальной поддержке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</si>
  <si>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853</t>
  </si>
  <si>
    <t>0000039800</t>
  </si>
  <si>
    <t>Оценка имущества и земель, признание прав и регулирование имущественных отношений</t>
  </si>
  <si>
    <t>0000039900</t>
  </si>
  <si>
    <t>00020201003100000151(12510)</t>
  </si>
  <si>
    <t>00020201003000000151(12510)</t>
  </si>
  <si>
    <t>00020201001100000151(12510)</t>
  </si>
  <si>
    <t>00020201001000000151(12510)</t>
  </si>
  <si>
    <t>на 01мая 2016года</t>
  </si>
  <si>
    <t>01.05.2016</t>
  </si>
  <si>
    <t>00010606003000000110</t>
  </si>
  <si>
    <t>00010606033101000110</t>
  </si>
  <si>
    <t>00010503010011000110</t>
  </si>
  <si>
    <t>Земельный налог с организаций, обладающих земельным участком, расположенным в границах сельских поселений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</si>
</sst>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b/>
      <sz val="9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2" fillId="0" borderId="12" xfId="0" applyNumberFormat="1" applyFont="1" applyBorder="1" applyAlignment="1">
      <alignment horizontal="centerContinuous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4" fillId="0" borderId="0" xfId="0" applyFont="1" applyAlignment="1">
      <alignment horizontal="centerContinuous"/>
    </xf>
    <xf numFmtId="49" fontId="2" fillId="0" borderId="0" xfId="0" applyNumberFormat="1" applyFont="1" applyBorder="1" applyAlignment="1">
      <alignment horizontal="left"/>
    </xf>
    <xf numFmtId="0" fontId="0" fillId="18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centerContinuous"/>
    </xf>
    <xf numFmtId="49" fontId="2" fillId="0" borderId="13" xfId="0" applyNumberFormat="1" applyFont="1" applyBorder="1" applyAlignment="1">
      <alignment horizontal="centerContinuous"/>
    </xf>
    <xf numFmtId="0" fontId="2" fillId="0" borderId="15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 shrinkToFit="1"/>
    </xf>
    <xf numFmtId="49" fontId="2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2" fillId="0" borderId="0" xfId="0" applyNumberFormat="1" applyFont="1" applyBorder="1" applyAlignment="1">
      <alignment shrinkToFit="1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shrinkToFit="1"/>
    </xf>
    <xf numFmtId="49" fontId="0" fillId="0" borderId="11" xfId="0" applyNumberFormat="1" applyBorder="1" applyAlignment="1">
      <alignment shrinkToFit="1"/>
    </xf>
    <xf numFmtId="0" fontId="2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6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right" vertical="center" shrinkToFit="1"/>
    </xf>
    <xf numFmtId="0" fontId="24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" fillId="0" borderId="16" xfId="0" applyNumberFormat="1" applyFont="1" applyBorder="1" applyAlignment="1">
      <alignment horizontal="left" wrapText="1" indent="2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2" fillId="0" borderId="18" xfId="0" applyNumberFormat="1" applyFont="1" applyBorder="1" applyAlignment="1">
      <alignment horizontal="right" vertical="center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shrinkToFi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left" wrapText="1" indent="2"/>
    </xf>
    <xf numFmtId="0" fontId="25" fillId="0" borderId="22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wrapText="1" shrinkToFi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4" fontId="6" fillId="0" borderId="16" xfId="0" applyNumberFormat="1" applyFont="1" applyBorder="1" applyAlignment="1">
      <alignment horizontal="right" shrinkToFit="1"/>
    </xf>
    <xf numFmtId="4" fontId="6" fillId="0" borderId="16" xfId="0" applyNumberFormat="1" applyFont="1" applyBorder="1" applyAlignment="1">
      <alignment horizontal="right" wrapText="1" shrinkToFit="1"/>
    </xf>
    <xf numFmtId="0" fontId="28" fillId="0" borderId="16" xfId="0" applyFont="1" applyBorder="1" applyAlignment="1">
      <alignment wrapText="1"/>
    </xf>
    <xf numFmtId="0" fontId="29" fillId="0" borderId="0" xfId="0" applyFont="1" applyAlignment="1">
      <alignment horizontal="center"/>
    </xf>
    <xf numFmtId="49" fontId="25" fillId="0" borderId="16" xfId="0" applyNumberFormat="1" applyFont="1" applyBorder="1" applyAlignment="1">
      <alignment horizontal="center" shrinkToFit="1"/>
    </xf>
    <xf numFmtId="49" fontId="25" fillId="0" borderId="16" xfId="0" applyNumberFormat="1" applyFont="1" applyBorder="1" applyAlignment="1">
      <alignment horizontal="center"/>
    </xf>
    <xf numFmtId="4" fontId="30" fillId="0" borderId="16" xfId="0" applyNumberFormat="1" applyFont="1" applyBorder="1" applyAlignment="1">
      <alignment horizontal="right" shrinkToFit="1"/>
    </xf>
    <xf numFmtId="0" fontId="28" fillId="0" borderId="16" xfId="0" applyFont="1" applyBorder="1" applyAlignment="1">
      <alignment horizontal="left" wrapText="1"/>
    </xf>
    <xf numFmtId="0" fontId="32" fillId="0" borderId="16" xfId="0" applyFont="1" applyBorder="1" applyAlignment="1">
      <alignment horizontal="justify" wrapText="1"/>
    </xf>
    <xf numFmtId="0" fontId="31" fillId="0" borderId="16" xfId="0" applyFont="1" applyBorder="1" applyAlignment="1">
      <alignment horizontal="justify" wrapText="1"/>
    </xf>
    <xf numFmtId="49" fontId="32" fillId="0" borderId="16" xfId="0" applyNumberFormat="1" applyFont="1" applyBorder="1" applyAlignment="1">
      <alignment horizontal="center" wrapText="1"/>
    </xf>
    <xf numFmtId="49" fontId="31" fillId="0" borderId="16" xfId="0" applyNumberFormat="1" applyFont="1" applyBorder="1" applyAlignment="1">
      <alignment horizontal="center" wrapText="1"/>
    </xf>
    <xf numFmtId="0" fontId="34" fillId="19" borderId="16" xfId="0" applyFont="1" applyFill="1" applyBorder="1" applyAlignment="1">
      <alignment horizontal="left" vertical="top" wrapText="1"/>
    </xf>
    <xf numFmtId="0" fontId="35" fillId="19" borderId="16" xfId="0" applyFont="1" applyFill="1" applyBorder="1" applyAlignment="1">
      <alignment horizontal="left" vertical="center" wrapText="1"/>
    </xf>
    <xf numFmtId="0" fontId="35" fillId="19" borderId="16" xfId="0" applyFont="1" applyFill="1" applyBorder="1" applyAlignment="1">
      <alignment horizontal="center" vertical="center" wrapText="1"/>
    </xf>
    <xf numFmtId="49" fontId="34" fillId="19" borderId="16" xfId="0" applyNumberFormat="1" applyFont="1" applyFill="1" applyBorder="1" applyAlignment="1">
      <alignment horizontal="center" vertical="top" shrinkToFit="1"/>
    </xf>
    <xf numFmtId="49" fontId="35" fillId="19" borderId="16" xfId="0" applyNumberFormat="1" applyFont="1" applyFill="1" applyBorder="1" applyAlignment="1">
      <alignment horizontal="center" vertical="top" shrinkToFit="1"/>
    </xf>
    <xf numFmtId="4" fontId="34" fillId="0" borderId="16" xfId="0" applyNumberFormat="1" applyFont="1" applyFill="1" applyBorder="1" applyAlignment="1">
      <alignment horizontal="right" vertical="top" shrinkToFit="1"/>
    </xf>
    <xf numFmtId="0" fontId="35" fillId="19" borderId="16" xfId="0" applyFont="1" applyFill="1" applyBorder="1" applyAlignment="1">
      <alignment horizontal="left" vertical="top" wrapText="1"/>
    </xf>
    <xf numFmtId="4" fontId="35" fillId="0" borderId="16" xfId="0" applyNumberFormat="1" applyFont="1" applyFill="1" applyBorder="1" applyAlignment="1">
      <alignment horizontal="right" vertical="top" shrinkToFit="1"/>
    </xf>
    <xf numFmtId="0" fontId="35" fillId="19" borderId="16" xfId="0" applyFont="1" applyFill="1" applyBorder="1" applyAlignment="1">
      <alignment vertical="top" wrapText="1"/>
    </xf>
    <xf numFmtId="0" fontId="34" fillId="19" borderId="16" xfId="0" applyFont="1" applyFill="1" applyBorder="1" applyAlignment="1">
      <alignment vertical="top" wrapText="1"/>
    </xf>
    <xf numFmtId="0" fontId="34" fillId="19" borderId="23" xfId="0" applyFont="1" applyFill="1" applyBorder="1" applyAlignment="1">
      <alignment horizontal="right"/>
    </xf>
    <xf numFmtId="4" fontId="35" fillId="0" borderId="23" xfId="0" applyNumberFormat="1" applyFont="1" applyFill="1" applyBorder="1" applyAlignment="1">
      <alignment horizontal="right" vertical="top" shrinkToFit="1"/>
    </xf>
    <xf numFmtId="0" fontId="35" fillId="19" borderId="16" xfId="0" applyFont="1" applyFill="1" applyBorder="1" applyAlignment="1">
      <alignment horizontal="center" vertical="top" wrapText="1"/>
    </xf>
    <xf numFmtId="2" fontId="35" fillId="0" borderId="16" xfId="0" applyNumberFormat="1" applyFont="1" applyFill="1" applyBorder="1" applyAlignment="1">
      <alignment horizontal="right" vertical="top" shrinkToFit="1"/>
    </xf>
    <xf numFmtId="4" fontId="35" fillId="0" borderId="16" xfId="0" applyNumberFormat="1" applyFont="1" applyFill="1" applyBorder="1" applyAlignment="1">
      <alignment horizontal="right" vertical="top" shrinkToFi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8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4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34" fillId="19" borderId="23" xfId="0" applyFont="1" applyFill="1" applyBorder="1" applyAlignment="1">
      <alignment horizontal="right"/>
    </xf>
    <xf numFmtId="0" fontId="33" fillId="19" borderId="0" xfId="0" applyFont="1" applyFill="1" applyAlignment="1">
      <alignment horizontal="center"/>
    </xf>
    <xf numFmtId="0" fontId="7" fillId="19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 shrinkToFit="1"/>
    </xf>
    <xf numFmtId="49" fontId="2" fillId="0" borderId="17" xfId="0" applyNumberFormat="1" applyFont="1" applyBorder="1" applyAlignment="1">
      <alignment horizontal="center" vertical="center" wrapText="1" shrinkToFit="1"/>
    </xf>
    <xf numFmtId="49" fontId="2" fillId="0" borderId="18" xfId="0" applyNumberFormat="1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PageLayoutView="0" workbookViewId="0" topLeftCell="A72">
      <selection activeCell="D59" sqref="D59"/>
    </sheetView>
  </sheetViews>
  <sheetFormatPr defaultColWidth="9.00390625" defaultRowHeight="12.75"/>
  <cols>
    <col min="1" max="1" width="52.00390625" style="0" customWidth="1"/>
    <col min="2" max="2" width="6.75390625" style="0" customWidth="1"/>
    <col min="3" max="3" width="23.625" style="0" customWidth="1"/>
    <col min="4" max="4" width="10.75390625" style="0" customWidth="1"/>
    <col min="5" max="5" width="12.00390625" style="0" customWidth="1"/>
    <col min="6" max="6" width="11.00390625" style="0" customWidth="1"/>
    <col min="7" max="7" width="0.74609375" style="0" hidden="1" customWidth="1"/>
    <col min="8" max="8" width="0.74609375" style="0" customWidth="1"/>
  </cols>
  <sheetData>
    <row r="1" spans="1:8" s="24" customFormat="1" ht="13.5" customHeight="1">
      <c r="A1" s="19" t="s">
        <v>106</v>
      </c>
      <c r="B1" s="19"/>
      <c r="C1" s="8"/>
      <c r="D1" s="8"/>
      <c r="E1" s="8"/>
      <c r="F1" s="2"/>
      <c r="G1" s="25"/>
      <c r="H1" s="26"/>
    </row>
    <row r="2" spans="1:8" s="24" customFormat="1" ht="13.5" customHeight="1" thickBot="1">
      <c r="A2" s="19"/>
      <c r="B2" s="19"/>
      <c r="C2" s="8"/>
      <c r="D2" s="8"/>
      <c r="E2" s="8"/>
      <c r="F2" s="17" t="s">
        <v>3</v>
      </c>
      <c r="G2" s="25"/>
      <c r="H2" s="26"/>
    </row>
    <row r="3" spans="1:8" s="24" customFormat="1" ht="13.5" customHeight="1">
      <c r="A3"/>
      <c r="B3" s="7"/>
      <c r="C3"/>
      <c r="D3"/>
      <c r="E3"/>
      <c r="F3" s="12" t="s">
        <v>9</v>
      </c>
      <c r="G3" s="25"/>
      <c r="H3" s="26"/>
    </row>
    <row r="4" spans="1:8" s="24" customFormat="1" ht="13.5" customHeight="1">
      <c r="A4" s="54"/>
      <c r="B4" s="114" t="s">
        <v>321</v>
      </c>
      <c r="C4" s="114"/>
      <c r="D4" s="54"/>
      <c r="E4" s="9" t="s">
        <v>10</v>
      </c>
      <c r="F4" s="13" t="s">
        <v>322</v>
      </c>
      <c r="G4" s="25"/>
      <c r="H4" s="26"/>
    </row>
    <row r="5" spans="1:8" s="24" customFormat="1" ht="13.5" customHeight="1">
      <c r="A5" s="7" t="s">
        <v>20</v>
      </c>
      <c r="B5" s="7"/>
      <c r="C5" s="7"/>
      <c r="D5" s="6"/>
      <c r="E5" s="29" t="s">
        <v>14</v>
      </c>
      <c r="F5" s="74" t="s">
        <v>97</v>
      </c>
      <c r="G5" s="25"/>
      <c r="H5" s="26"/>
    </row>
    <row r="6" spans="1:8" s="24" customFormat="1" ht="21" customHeight="1">
      <c r="A6" s="7" t="s">
        <v>21</v>
      </c>
      <c r="B6" s="115" t="s">
        <v>95</v>
      </c>
      <c r="C6" s="116"/>
      <c r="D6" s="116"/>
      <c r="E6" s="77" t="s">
        <v>22</v>
      </c>
      <c r="F6" s="80" t="s">
        <v>103</v>
      </c>
      <c r="G6" s="25"/>
      <c r="H6" s="26"/>
    </row>
    <row r="7" spans="1:8" s="24" customFormat="1" ht="13.5" customHeight="1">
      <c r="A7" s="7" t="s">
        <v>11</v>
      </c>
      <c r="B7" s="7"/>
      <c r="C7" s="7"/>
      <c r="D7" s="6"/>
      <c r="E7" s="6" t="s">
        <v>23</v>
      </c>
      <c r="F7" s="73" t="s">
        <v>96</v>
      </c>
      <c r="G7" s="25"/>
      <c r="H7" s="26"/>
    </row>
    <row r="8" spans="1:8" s="24" customFormat="1" ht="13.5" customHeight="1">
      <c r="A8" s="54" t="s">
        <v>102</v>
      </c>
      <c r="B8" s="7"/>
      <c r="C8" s="7"/>
      <c r="D8" s="6"/>
      <c r="E8" s="6"/>
      <c r="F8" s="27"/>
      <c r="G8" s="25"/>
      <c r="H8" s="26"/>
    </row>
    <row r="9" spans="1:8" s="24" customFormat="1" ht="13.5" customHeight="1" thickBot="1">
      <c r="A9" s="7" t="s">
        <v>142</v>
      </c>
      <c r="B9" s="7"/>
      <c r="C9" s="7"/>
      <c r="D9" s="6"/>
      <c r="E9" s="6"/>
      <c r="F9" s="14" t="s">
        <v>0</v>
      </c>
      <c r="G9" s="25"/>
      <c r="H9" s="26"/>
    </row>
    <row r="10" spans="1:8" ht="14.25" customHeight="1">
      <c r="A10" s="117" t="s">
        <v>6</v>
      </c>
      <c r="B10" s="117"/>
      <c r="C10" s="117"/>
      <c r="D10" s="117"/>
      <c r="E10" s="117"/>
      <c r="F10" s="117"/>
      <c r="G10" s="38"/>
      <c r="H10" s="38"/>
    </row>
    <row r="11" spans="1:8" ht="5.25" customHeight="1">
      <c r="A11" s="18"/>
      <c r="B11" s="18"/>
      <c r="C11" s="10"/>
      <c r="D11" s="11"/>
      <c r="E11" s="11"/>
      <c r="F11" s="11"/>
      <c r="G11" s="11"/>
      <c r="H11" s="11"/>
    </row>
    <row r="12" spans="1:6" ht="13.5" customHeight="1">
      <c r="A12" s="118" t="s">
        <v>4</v>
      </c>
      <c r="B12" s="118" t="s">
        <v>17</v>
      </c>
      <c r="C12" s="58" t="s">
        <v>26</v>
      </c>
      <c r="D12" s="123" t="s">
        <v>7</v>
      </c>
      <c r="E12" s="123" t="s">
        <v>104</v>
      </c>
      <c r="F12" s="118" t="s">
        <v>105</v>
      </c>
    </row>
    <row r="13" spans="1:6" ht="9.75" customHeight="1">
      <c r="A13" s="119"/>
      <c r="B13" s="121"/>
      <c r="C13" s="58" t="s">
        <v>27</v>
      </c>
      <c r="D13" s="124"/>
      <c r="E13" s="124"/>
      <c r="F13" s="121"/>
    </row>
    <row r="14" spans="1:6" ht="9.75" customHeight="1">
      <c r="A14" s="120"/>
      <c r="B14" s="122"/>
      <c r="C14" s="58" t="s">
        <v>24</v>
      </c>
      <c r="D14" s="125"/>
      <c r="E14" s="125"/>
      <c r="F14" s="122"/>
    </row>
    <row r="15" spans="1:6" ht="9.75" customHeight="1" thickBot="1">
      <c r="A15" s="41">
        <v>1</v>
      </c>
      <c r="B15" s="5">
        <v>2</v>
      </c>
      <c r="C15" s="5">
        <v>3</v>
      </c>
      <c r="D15" s="3" t="s">
        <v>1</v>
      </c>
      <c r="E15" s="3" t="s">
        <v>2</v>
      </c>
      <c r="F15" s="3" t="s">
        <v>5</v>
      </c>
    </row>
    <row r="16" spans="1:10" s="22" customFormat="1" ht="12.75">
      <c r="A16" s="79" t="s">
        <v>28</v>
      </c>
      <c r="B16" s="88" t="s">
        <v>45</v>
      </c>
      <c r="C16" s="89" t="s">
        <v>46</v>
      </c>
      <c r="D16" s="90">
        <f>D17+D61</f>
        <v>1860363</v>
      </c>
      <c r="E16" s="90">
        <f>E17+E61</f>
        <v>752822.51</v>
      </c>
      <c r="F16" s="90">
        <f>D16-E16</f>
        <v>1107540.49</v>
      </c>
      <c r="G16" s="90">
        <f>G17+G61</f>
        <v>0</v>
      </c>
      <c r="H16" s="90">
        <f>H17+H61</f>
        <v>0</v>
      </c>
      <c r="I16" s="63"/>
      <c r="J16" s="63"/>
    </row>
    <row r="17" spans="1:10" s="66" customFormat="1" ht="14.25" customHeight="1">
      <c r="A17" s="78" t="s">
        <v>47</v>
      </c>
      <c r="B17" s="88" t="s">
        <v>45</v>
      </c>
      <c r="C17" s="89" t="s">
        <v>48</v>
      </c>
      <c r="D17" s="90">
        <f>D18+D24+D30+D58+D53</f>
        <v>54000</v>
      </c>
      <c r="E17" s="90">
        <f>E18+E24+E30+E58+E53</f>
        <v>70107.03</v>
      </c>
      <c r="F17" s="90">
        <f>D17-E17</f>
        <v>-16107.029999999999</v>
      </c>
      <c r="G17" s="65"/>
      <c r="H17" s="65"/>
      <c r="I17" s="65"/>
      <c r="J17" s="65"/>
    </row>
    <row r="18" spans="1:10" s="66" customFormat="1" ht="15.75" customHeight="1">
      <c r="A18" s="78" t="s">
        <v>49</v>
      </c>
      <c r="B18" s="88" t="s">
        <v>45</v>
      </c>
      <c r="C18" s="89" t="s">
        <v>50</v>
      </c>
      <c r="D18" s="90">
        <f>D19</f>
        <v>33000</v>
      </c>
      <c r="E18" s="90">
        <f>E19</f>
        <v>10541.12</v>
      </c>
      <c r="F18" s="90">
        <f>D18-E18</f>
        <v>22458.879999999997</v>
      </c>
      <c r="G18" s="65"/>
      <c r="H18" s="65"/>
      <c r="I18" s="65"/>
      <c r="J18" s="65"/>
    </row>
    <row r="19" spans="1:10" s="66" customFormat="1" ht="12.75">
      <c r="A19" s="64" t="s">
        <v>51</v>
      </c>
      <c r="B19" s="75" t="s">
        <v>45</v>
      </c>
      <c r="C19" s="76" t="s">
        <v>52</v>
      </c>
      <c r="D19" s="84">
        <f>D20+D23</f>
        <v>33000</v>
      </c>
      <c r="E19" s="84">
        <f>E20+E22+E23</f>
        <v>10541.12</v>
      </c>
      <c r="F19" s="90">
        <f>D19-E19</f>
        <v>22458.879999999997</v>
      </c>
      <c r="G19" s="65"/>
      <c r="H19" s="65"/>
      <c r="I19" s="65"/>
      <c r="J19" s="65"/>
    </row>
    <row r="20" spans="1:10" s="66" customFormat="1" ht="55.5" customHeight="1">
      <c r="A20" s="64" t="s">
        <v>114</v>
      </c>
      <c r="B20" s="75" t="s">
        <v>45</v>
      </c>
      <c r="C20" s="76" t="s">
        <v>113</v>
      </c>
      <c r="D20" s="84">
        <v>33000</v>
      </c>
      <c r="E20" s="84">
        <v>10259.51</v>
      </c>
      <c r="F20" s="84">
        <f aca="true" t="shared" si="0" ref="F20:F72">D20-E20</f>
        <v>22740.489999999998</v>
      </c>
      <c r="G20" s="65"/>
      <c r="H20" s="65"/>
      <c r="I20" s="65"/>
      <c r="J20" s="65"/>
    </row>
    <row r="21" spans="1:10" s="66" customFormat="1" ht="69.75" customHeight="1" hidden="1">
      <c r="A21" s="64"/>
      <c r="B21" s="75" t="s">
        <v>45</v>
      </c>
      <c r="C21" s="76"/>
      <c r="D21" s="84"/>
      <c r="E21" s="84"/>
      <c r="F21" s="84">
        <f t="shared" si="0"/>
        <v>0</v>
      </c>
      <c r="G21" s="65"/>
      <c r="H21" s="65"/>
      <c r="I21" s="65"/>
      <c r="J21" s="65"/>
    </row>
    <row r="22" spans="1:12" s="66" customFormat="1" ht="63.75" customHeight="1" hidden="1">
      <c r="A22" s="86"/>
      <c r="B22" s="81" t="s">
        <v>45</v>
      </c>
      <c r="C22" s="76"/>
      <c r="D22" s="85"/>
      <c r="E22" s="85"/>
      <c r="F22" s="84">
        <f t="shared" si="0"/>
        <v>0</v>
      </c>
      <c r="G22" s="82"/>
      <c r="H22" s="82"/>
      <c r="I22" s="82"/>
      <c r="J22" s="82"/>
      <c r="K22" s="83"/>
      <c r="L22" s="83"/>
    </row>
    <row r="23" spans="1:12" s="66" customFormat="1" ht="33.75" customHeight="1">
      <c r="A23" s="91" t="s">
        <v>117</v>
      </c>
      <c r="B23" s="81" t="s">
        <v>45</v>
      </c>
      <c r="C23" s="76" t="s">
        <v>122</v>
      </c>
      <c r="D23" s="85">
        <v>0</v>
      </c>
      <c r="E23" s="85">
        <v>281.61</v>
      </c>
      <c r="F23" s="84">
        <f t="shared" si="0"/>
        <v>-281.61</v>
      </c>
      <c r="G23" s="82"/>
      <c r="H23" s="82"/>
      <c r="I23" s="82"/>
      <c r="J23" s="82"/>
      <c r="K23" s="83"/>
      <c r="L23" s="83"/>
    </row>
    <row r="24" spans="1:10" s="66" customFormat="1" ht="12.75">
      <c r="A24" s="78" t="s">
        <v>107</v>
      </c>
      <c r="B24" s="88" t="s">
        <v>45</v>
      </c>
      <c r="C24" s="89" t="s">
        <v>108</v>
      </c>
      <c r="D24" s="90">
        <f>D25+D28</f>
        <v>12000</v>
      </c>
      <c r="E24" s="90">
        <f>E25+E28+E29</f>
        <v>1395.3</v>
      </c>
      <c r="F24" s="90">
        <f t="shared" si="0"/>
        <v>10604.7</v>
      </c>
      <c r="G24" s="65"/>
      <c r="H24" s="65"/>
      <c r="I24" s="65"/>
      <c r="J24" s="65"/>
    </row>
    <row r="25" spans="1:10" s="66" customFormat="1" ht="15.75" customHeight="1">
      <c r="A25" s="64" t="s">
        <v>110</v>
      </c>
      <c r="B25" s="75" t="s">
        <v>45</v>
      </c>
      <c r="C25" s="76" t="s">
        <v>109</v>
      </c>
      <c r="D25" s="84">
        <f>D26+D27</f>
        <v>12000</v>
      </c>
      <c r="E25" s="84">
        <f>E26+E27</f>
        <v>1395.3</v>
      </c>
      <c r="F25" s="84">
        <f t="shared" si="0"/>
        <v>10604.7</v>
      </c>
      <c r="G25" s="65"/>
      <c r="H25" s="65"/>
      <c r="I25" s="65"/>
      <c r="J25" s="65"/>
    </row>
    <row r="26" spans="1:10" s="66" customFormat="1" ht="15.75" customHeight="1">
      <c r="A26" s="64" t="s">
        <v>110</v>
      </c>
      <c r="B26" s="75" t="s">
        <v>45</v>
      </c>
      <c r="C26" s="76" t="s">
        <v>115</v>
      </c>
      <c r="D26" s="84">
        <v>12000</v>
      </c>
      <c r="E26" s="84">
        <v>1395.3</v>
      </c>
      <c r="F26" s="84">
        <f t="shared" si="0"/>
        <v>10604.7</v>
      </c>
      <c r="G26" s="65"/>
      <c r="H26" s="65"/>
      <c r="I26" s="65"/>
      <c r="J26" s="65"/>
    </row>
    <row r="27" spans="1:10" s="66" customFormat="1" ht="21.75" customHeight="1" hidden="1">
      <c r="A27" s="64" t="s">
        <v>118</v>
      </c>
      <c r="B27" s="75" t="s">
        <v>45</v>
      </c>
      <c r="C27" s="76" t="s">
        <v>116</v>
      </c>
      <c r="D27" s="84"/>
      <c r="E27" s="84"/>
      <c r="F27" s="84">
        <f t="shared" si="0"/>
        <v>0</v>
      </c>
      <c r="G27" s="65"/>
      <c r="H27" s="65"/>
      <c r="I27" s="65"/>
      <c r="J27" s="65"/>
    </row>
    <row r="28" spans="1:10" s="66" customFormat="1" ht="24.75" customHeight="1">
      <c r="A28" s="64" t="s">
        <v>118</v>
      </c>
      <c r="B28" s="75" t="s">
        <v>45</v>
      </c>
      <c r="C28" s="76" t="s">
        <v>116</v>
      </c>
      <c r="D28" s="84">
        <v>0</v>
      </c>
      <c r="E28" s="84">
        <v>0</v>
      </c>
      <c r="F28" s="84">
        <f>D28-E28</f>
        <v>0</v>
      </c>
      <c r="G28" s="65"/>
      <c r="H28" s="65"/>
      <c r="I28" s="65"/>
      <c r="J28" s="65"/>
    </row>
    <row r="29" spans="1:10" s="66" customFormat="1" ht="23.25" customHeight="1" hidden="1">
      <c r="A29" s="64"/>
      <c r="B29" s="75" t="s">
        <v>45</v>
      </c>
      <c r="C29" s="76" t="s">
        <v>325</v>
      </c>
      <c r="D29" s="84">
        <v>0</v>
      </c>
      <c r="E29" s="84">
        <v>0</v>
      </c>
      <c r="F29" s="84">
        <f>D29-E29</f>
        <v>0</v>
      </c>
      <c r="G29" s="65"/>
      <c r="H29" s="65"/>
      <c r="I29" s="65"/>
      <c r="J29" s="65"/>
    </row>
    <row r="30" spans="1:10" s="66" customFormat="1" ht="20.25" customHeight="1">
      <c r="A30" s="78" t="s">
        <v>53</v>
      </c>
      <c r="B30" s="88" t="s">
        <v>45</v>
      </c>
      <c r="C30" s="89" t="s">
        <v>54</v>
      </c>
      <c r="D30" s="90">
        <f>D31+D35+D33</f>
        <v>1000</v>
      </c>
      <c r="E30" s="90">
        <f>E31+E35+E33+E56</f>
        <v>58170.61</v>
      </c>
      <c r="F30" s="90">
        <f t="shared" si="0"/>
        <v>-57170.61</v>
      </c>
      <c r="G30" s="65"/>
      <c r="H30" s="65"/>
      <c r="I30" s="65"/>
      <c r="J30" s="65"/>
    </row>
    <row r="31" spans="1:10" s="66" customFormat="1" ht="12.75" customHeight="1" hidden="1">
      <c r="A31" s="64" t="s">
        <v>55</v>
      </c>
      <c r="B31" s="75" t="s">
        <v>45</v>
      </c>
      <c r="C31" s="76" t="s">
        <v>56</v>
      </c>
      <c r="D31" s="84">
        <f>D32</f>
        <v>0</v>
      </c>
      <c r="E31" s="84">
        <f>E32</f>
        <v>0</v>
      </c>
      <c r="F31" s="90">
        <f t="shared" si="0"/>
        <v>0</v>
      </c>
      <c r="G31" s="65"/>
      <c r="H31" s="65"/>
      <c r="I31" s="65"/>
      <c r="J31" s="65"/>
    </row>
    <row r="32" spans="1:10" s="66" customFormat="1" ht="18.75" customHeight="1" hidden="1">
      <c r="A32" s="64" t="s">
        <v>57</v>
      </c>
      <c r="B32" s="75" t="s">
        <v>45</v>
      </c>
      <c r="C32" s="76" t="s">
        <v>58</v>
      </c>
      <c r="D32" s="84"/>
      <c r="E32" s="84"/>
      <c r="F32" s="90">
        <f t="shared" si="0"/>
        <v>0</v>
      </c>
      <c r="G32" s="65"/>
      <c r="H32" s="65"/>
      <c r="I32" s="65"/>
      <c r="J32" s="65"/>
    </row>
    <row r="33" spans="1:10" s="66" customFormat="1" ht="18.75" customHeight="1">
      <c r="A33" s="64" t="s">
        <v>55</v>
      </c>
      <c r="B33" s="75" t="s">
        <v>45</v>
      </c>
      <c r="C33" s="76" t="s">
        <v>56</v>
      </c>
      <c r="D33" s="84">
        <f>D34</f>
        <v>0</v>
      </c>
      <c r="E33" s="84">
        <f>E34</f>
        <v>0</v>
      </c>
      <c r="F33" s="90">
        <f t="shared" si="0"/>
        <v>0</v>
      </c>
      <c r="G33" s="65"/>
      <c r="H33" s="65"/>
      <c r="I33" s="65"/>
      <c r="J33" s="65"/>
    </row>
    <row r="34" spans="1:10" s="66" customFormat="1" ht="40.5" customHeight="1">
      <c r="A34" s="64" t="s">
        <v>57</v>
      </c>
      <c r="B34" s="75" t="s">
        <v>45</v>
      </c>
      <c r="C34" s="76" t="s">
        <v>58</v>
      </c>
      <c r="D34" s="84">
        <v>0</v>
      </c>
      <c r="E34" s="84">
        <v>0</v>
      </c>
      <c r="F34" s="90">
        <f t="shared" si="0"/>
        <v>0</v>
      </c>
      <c r="G34" s="65"/>
      <c r="H34" s="65"/>
      <c r="I34" s="65"/>
      <c r="J34" s="65"/>
    </row>
    <row r="35" spans="1:10" s="66" customFormat="1" ht="12" customHeight="1">
      <c r="A35" s="64" t="s">
        <v>59</v>
      </c>
      <c r="B35" s="75" t="s">
        <v>45</v>
      </c>
      <c r="C35" s="76" t="s">
        <v>60</v>
      </c>
      <c r="D35" s="84">
        <f>D36+D38</f>
        <v>1000</v>
      </c>
      <c r="E35" s="84">
        <f>E36+E38</f>
        <v>0</v>
      </c>
      <c r="F35" s="84">
        <f t="shared" si="0"/>
        <v>1000</v>
      </c>
      <c r="G35" s="65"/>
      <c r="H35" s="65"/>
      <c r="I35" s="65"/>
      <c r="J35" s="65"/>
    </row>
    <row r="36" spans="1:10" s="66" customFormat="1" ht="0.75" customHeight="1" hidden="1">
      <c r="A36" s="64" t="s">
        <v>61</v>
      </c>
      <c r="B36" s="75" t="s">
        <v>45</v>
      </c>
      <c r="C36" s="76" t="s">
        <v>62</v>
      </c>
      <c r="D36" s="84">
        <f>D37</f>
        <v>1000</v>
      </c>
      <c r="E36" s="84">
        <f>E37</f>
        <v>0</v>
      </c>
      <c r="F36" s="84">
        <f t="shared" si="0"/>
        <v>1000</v>
      </c>
      <c r="G36" s="65"/>
      <c r="H36" s="65"/>
      <c r="I36" s="65"/>
      <c r="J36" s="65"/>
    </row>
    <row r="37" spans="1:10" s="66" customFormat="1" ht="45.75" customHeight="1" hidden="1">
      <c r="A37" s="64" t="s">
        <v>63</v>
      </c>
      <c r="B37" s="75" t="s">
        <v>45</v>
      </c>
      <c r="C37" s="76" t="s">
        <v>64</v>
      </c>
      <c r="D37" s="84">
        <v>1000</v>
      </c>
      <c r="E37" s="84">
        <v>0</v>
      </c>
      <c r="F37" s="84">
        <f t="shared" si="0"/>
        <v>1000</v>
      </c>
      <c r="G37" s="65"/>
      <c r="H37" s="65"/>
      <c r="I37" s="65"/>
      <c r="J37" s="65"/>
    </row>
    <row r="38" spans="1:10" s="66" customFormat="1" ht="36" customHeight="1" hidden="1">
      <c r="A38" s="64" t="s">
        <v>65</v>
      </c>
      <c r="B38" s="75" t="s">
        <v>45</v>
      </c>
      <c r="C38" s="76" t="s">
        <v>66</v>
      </c>
      <c r="D38" s="84">
        <f>D39</f>
        <v>0</v>
      </c>
      <c r="E38" s="84">
        <f>E39</f>
        <v>0</v>
      </c>
      <c r="F38" s="84">
        <f t="shared" si="0"/>
        <v>0</v>
      </c>
      <c r="G38" s="65"/>
      <c r="H38" s="65"/>
      <c r="I38" s="65"/>
      <c r="J38" s="65"/>
    </row>
    <row r="39" spans="1:10" s="66" customFormat="1" ht="50.25" customHeight="1" hidden="1">
      <c r="A39" s="64" t="s">
        <v>67</v>
      </c>
      <c r="B39" s="75" t="s">
        <v>45</v>
      </c>
      <c r="C39" s="76" t="s">
        <v>68</v>
      </c>
      <c r="D39" s="84">
        <v>0</v>
      </c>
      <c r="E39" s="84">
        <v>0</v>
      </c>
      <c r="F39" s="84">
        <f t="shared" si="0"/>
        <v>0</v>
      </c>
      <c r="G39" s="65"/>
      <c r="H39" s="65"/>
      <c r="I39" s="65"/>
      <c r="J39" s="65"/>
    </row>
    <row r="40" spans="1:10" s="66" customFormat="1" ht="12.75" hidden="1">
      <c r="A40" s="78" t="s">
        <v>98</v>
      </c>
      <c r="B40" s="75" t="s">
        <v>45</v>
      </c>
      <c r="C40" s="76" t="s">
        <v>100</v>
      </c>
      <c r="D40" s="84">
        <f>D41</f>
        <v>0</v>
      </c>
      <c r="E40" s="84">
        <f>E41</f>
        <v>0</v>
      </c>
      <c r="F40" s="84">
        <f t="shared" si="0"/>
        <v>0</v>
      </c>
      <c r="G40" s="65"/>
      <c r="H40" s="65"/>
      <c r="I40" s="65"/>
      <c r="J40" s="65"/>
    </row>
    <row r="41" spans="1:10" s="66" customFormat="1" ht="36" customHeight="1" hidden="1">
      <c r="A41" s="64" t="s">
        <v>101</v>
      </c>
      <c r="B41" s="75" t="s">
        <v>45</v>
      </c>
      <c r="C41" s="76" t="s">
        <v>100</v>
      </c>
      <c r="D41" s="84">
        <f>D42</f>
        <v>0</v>
      </c>
      <c r="E41" s="84">
        <f>E42</f>
        <v>0</v>
      </c>
      <c r="F41" s="84">
        <f t="shared" si="0"/>
        <v>0</v>
      </c>
      <c r="G41" s="65"/>
      <c r="H41" s="65"/>
      <c r="I41" s="65"/>
      <c r="J41" s="65"/>
    </row>
    <row r="42" spans="1:10" s="66" customFormat="1" ht="58.5" customHeight="1" hidden="1">
      <c r="A42" s="64" t="s">
        <v>99</v>
      </c>
      <c r="B42" s="75" t="s">
        <v>45</v>
      </c>
      <c r="C42" s="76" t="s">
        <v>112</v>
      </c>
      <c r="D42" s="84"/>
      <c r="E42" s="84"/>
      <c r="F42" s="84">
        <f t="shared" si="0"/>
        <v>0</v>
      </c>
      <c r="G42" s="65"/>
      <c r="H42" s="65"/>
      <c r="I42" s="65"/>
      <c r="J42" s="65"/>
    </row>
    <row r="43" spans="1:10" s="66" customFormat="1" ht="17.25" customHeight="1" hidden="1">
      <c r="A43" s="78" t="s">
        <v>119</v>
      </c>
      <c r="B43" s="88" t="s">
        <v>45</v>
      </c>
      <c r="C43" s="89" t="s">
        <v>120</v>
      </c>
      <c r="D43" s="90">
        <f>D44</f>
        <v>0</v>
      </c>
      <c r="E43" s="90"/>
      <c r="F43" s="84">
        <f t="shared" si="0"/>
        <v>0</v>
      </c>
      <c r="G43" s="65"/>
      <c r="H43" s="65"/>
      <c r="I43" s="65"/>
      <c r="J43" s="65"/>
    </row>
    <row r="44" spans="1:10" s="66" customFormat="1" ht="36.75" customHeight="1" hidden="1">
      <c r="A44" s="64" t="s">
        <v>101</v>
      </c>
      <c r="B44" s="75" t="s">
        <v>45</v>
      </c>
      <c r="C44" s="76" t="s">
        <v>100</v>
      </c>
      <c r="D44" s="84">
        <f>D45</f>
        <v>0</v>
      </c>
      <c r="E44" s="84"/>
      <c r="F44" s="84">
        <f t="shared" si="0"/>
        <v>0</v>
      </c>
      <c r="G44" s="65"/>
      <c r="H44" s="65"/>
      <c r="I44" s="65"/>
      <c r="J44" s="65"/>
    </row>
    <row r="45" spans="1:10" s="66" customFormat="1" ht="58.5" customHeight="1" hidden="1">
      <c r="A45" s="64" t="s">
        <v>99</v>
      </c>
      <c r="B45" s="75" t="s">
        <v>45</v>
      </c>
      <c r="C45" s="76" t="s">
        <v>121</v>
      </c>
      <c r="D45" s="84"/>
      <c r="E45" s="84"/>
      <c r="F45" s="84">
        <f t="shared" si="0"/>
        <v>0</v>
      </c>
      <c r="G45" s="65"/>
      <c r="H45" s="65"/>
      <c r="I45" s="65"/>
      <c r="J45" s="65"/>
    </row>
    <row r="46" spans="1:10" s="66" customFormat="1" ht="0.75" customHeight="1" hidden="1">
      <c r="A46" s="92" t="s">
        <v>123</v>
      </c>
      <c r="B46" s="75" t="s">
        <v>45</v>
      </c>
      <c r="C46" s="94" t="s">
        <v>120</v>
      </c>
      <c r="D46" s="84">
        <f>D47</f>
        <v>0</v>
      </c>
      <c r="E46" s="84"/>
      <c r="F46" s="84">
        <f t="shared" si="0"/>
        <v>0</v>
      </c>
      <c r="G46" s="65"/>
      <c r="H46" s="65"/>
      <c r="I46" s="65"/>
      <c r="J46" s="65"/>
    </row>
    <row r="47" spans="1:10" s="66" customFormat="1" ht="38.25" customHeight="1" hidden="1">
      <c r="A47" s="93" t="s">
        <v>124</v>
      </c>
      <c r="B47" s="75" t="s">
        <v>45</v>
      </c>
      <c r="C47" s="95" t="s">
        <v>100</v>
      </c>
      <c r="D47" s="84">
        <f>D48</f>
        <v>0</v>
      </c>
      <c r="E47" s="84"/>
      <c r="F47" s="84">
        <f t="shared" si="0"/>
        <v>0</v>
      </c>
      <c r="G47" s="65"/>
      <c r="H47" s="65"/>
      <c r="I47" s="65"/>
      <c r="J47" s="65"/>
    </row>
    <row r="48" spans="1:10" s="66" customFormat="1" ht="47.25" customHeight="1" hidden="1">
      <c r="A48" s="93" t="s">
        <v>125</v>
      </c>
      <c r="B48" s="75" t="s">
        <v>45</v>
      </c>
      <c r="C48" s="95" t="s">
        <v>112</v>
      </c>
      <c r="D48" s="84">
        <v>0</v>
      </c>
      <c r="E48" s="84"/>
      <c r="F48" s="84">
        <f t="shared" si="0"/>
        <v>0</v>
      </c>
      <c r="G48" s="65"/>
      <c r="H48" s="65"/>
      <c r="I48" s="65"/>
      <c r="J48" s="65"/>
    </row>
    <row r="49" spans="1:10" s="66" customFormat="1" ht="1.5" customHeight="1" hidden="1">
      <c r="A49" s="78" t="s">
        <v>69</v>
      </c>
      <c r="B49" s="75" t="s">
        <v>45</v>
      </c>
      <c r="C49" s="76" t="s">
        <v>70</v>
      </c>
      <c r="D49" s="84">
        <f>D50</f>
        <v>0</v>
      </c>
      <c r="E49" s="84">
        <f>E50</f>
        <v>0</v>
      </c>
      <c r="F49" s="84">
        <f t="shared" si="0"/>
        <v>0</v>
      </c>
      <c r="G49" s="65"/>
      <c r="H49" s="65"/>
      <c r="I49" s="65"/>
      <c r="J49" s="65"/>
    </row>
    <row r="50" spans="1:10" s="66" customFormat="1" ht="20.25" customHeight="1" hidden="1">
      <c r="A50" s="64" t="s">
        <v>71</v>
      </c>
      <c r="B50" s="75" t="s">
        <v>45</v>
      </c>
      <c r="C50" s="76" t="s">
        <v>72</v>
      </c>
      <c r="D50" s="84"/>
      <c r="E50" s="84">
        <f>E51</f>
        <v>0</v>
      </c>
      <c r="F50" s="84">
        <f t="shared" si="0"/>
        <v>0</v>
      </c>
      <c r="G50" s="65"/>
      <c r="H50" s="65"/>
      <c r="I50" s="65"/>
      <c r="J50" s="65"/>
    </row>
    <row r="51" spans="1:10" s="66" customFormat="1" ht="15.75" customHeight="1" hidden="1">
      <c r="A51" s="64" t="s">
        <v>73</v>
      </c>
      <c r="B51" s="75" t="s">
        <v>45</v>
      </c>
      <c r="C51" s="76" t="s">
        <v>74</v>
      </c>
      <c r="D51" s="84"/>
      <c r="E51" s="84">
        <f>E52</f>
        <v>0</v>
      </c>
      <c r="F51" s="84">
        <f t="shared" si="0"/>
        <v>0</v>
      </c>
      <c r="G51" s="65"/>
      <c r="H51" s="65"/>
      <c r="I51" s="65"/>
      <c r="J51" s="65"/>
    </row>
    <row r="52" spans="1:10" s="66" customFormat="1" ht="20.25" customHeight="1" hidden="1">
      <c r="A52" s="64" t="s">
        <v>75</v>
      </c>
      <c r="B52" s="75" t="s">
        <v>45</v>
      </c>
      <c r="C52" s="76" t="s">
        <v>76</v>
      </c>
      <c r="D52" s="84"/>
      <c r="E52" s="84"/>
      <c r="F52" s="84">
        <f t="shared" si="0"/>
        <v>0</v>
      </c>
      <c r="G52" s="65"/>
      <c r="H52" s="65"/>
      <c r="I52" s="65"/>
      <c r="J52" s="65"/>
    </row>
    <row r="53" spans="1:10" s="66" customFormat="1" ht="1.5" customHeight="1" hidden="1">
      <c r="A53" s="78" t="s">
        <v>123</v>
      </c>
      <c r="B53" s="75" t="s">
        <v>45</v>
      </c>
      <c r="C53" s="76" t="s">
        <v>145</v>
      </c>
      <c r="D53" s="84">
        <v>0</v>
      </c>
      <c r="E53" s="84">
        <v>0</v>
      </c>
      <c r="F53" s="84">
        <f t="shared" si="0"/>
        <v>0</v>
      </c>
      <c r="G53" s="65"/>
      <c r="H53" s="65"/>
      <c r="I53" s="65"/>
      <c r="J53" s="65"/>
    </row>
    <row r="54" spans="1:10" s="66" customFormat="1" ht="40.5" customHeight="1" hidden="1">
      <c r="A54" s="64" t="s">
        <v>101</v>
      </c>
      <c r="B54" s="75" t="s">
        <v>45</v>
      </c>
      <c r="C54" s="76" t="s">
        <v>146</v>
      </c>
      <c r="D54" s="84">
        <v>0</v>
      </c>
      <c r="E54" s="84">
        <v>0</v>
      </c>
      <c r="F54" s="84">
        <f t="shared" si="0"/>
        <v>0</v>
      </c>
      <c r="G54" s="65"/>
      <c r="H54" s="65"/>
      <c r="I54" s="65"/>
      <c r="J54" s="65"/>
    </row>
    <row r="55" spans="1:10" s="66" customFormat="1" ht="63.75" customHeight="1" hidden="1">
      <c r="A55" s="64" t="s">
        <v>99</v>
      </c>
      <c r="B55" s="75" t="s">
        <v>45</v>
      </c>
      <c r="C55" s="76" t="s">
        <v>147</v>
      </c>
      <c r="D55" s="84">
        <v>0</v>
      </c>
      <c r="E55" s="84">
        <v>0</v>
      </c>
      <c r="F55" s="84">
        <f t="shared" si="0"/>
        <v>0</v>
      </c>
      <c r="G55" s="65"/>
      <c r="H55" s="65"/>
      <c r="I55" s="65"/>
      <c r="J55" s="65"/>
    </row>
    <row r="56" spans="1:10" s="66" customFormat="1" ht="39.75" customHeight="1" hidden="1">
      <c r="A56" s="64"/>
      <c r="B56" s="75"/>
      <c r="C56" s="76" t="s">
        <v>323</v>
      </c>
      <c r="D56" s="84">
        <v>0</v>
      </c>
      <c r="E56" s="84">
        <v>58170.61</v>
      </c>
      <c r="F56" s="84">
        <f t="shared" si="0"/>
        <v>-58170.61</v>
      </c>
      <c r="G56" s="65"/>
      <c r="H56" s="65"/>
      <c r="I56" s="65"/>
      <c r="J56" s="65"/>
    </row>
    <row r="57" spans="1:10" s="66" customFormat="1" ht="27.75" customHeight="1">
      <c r="A57" s="113" t="s">
        <v>326</v>
      </c>
      <c r="B57" s="75"/>
      <c r="C57" s="76" t="s">
        <v>324</v>
      </c>
      <c r="D57" s="84">
        <v>1000</v>
      </c>
      <c r="E57" s="84">
        <v>58170.61</v>
      </c>
      <c r="F57" s="84">
        <f t="shared" si="0"/>
        <v>-57170.61</v>
      </c>
      <c r="G57" s="65"/>
      <c r="H57" s="65"/>
      <c r="I57" s="65"/>
      <c r="J57" s="65"/>
    </row>
    <row r="58" spans="1:10" s="66" customFormat="1" ht="17.25" customHeight="1">
      <c r="A58" s="78" t="s">
        <v>77</v>
      </c>
      <c r="B58" s="88" t="s">
        <v>45</v>
      </c>
      <c r="C58" s="89" t="s">
        <v>78</v>
      </c>
      <c r="D58" s="90">
        <f>D59</f>
        <v>8000</v>
      </c>
      <c r="E58" s="90">
        <f>E59</f>
        <v>0</v>
      </c>
      <c r="F58" s="90">
        <f t="shared" si="0"/>
        <v>8000</v>
      </c>
      <c r="G58" s="65"/>
      <c r="H58" s="65"/>
      <c r="I58" s="65"/>
      <c r="J58" s="65"/>
    </row>
    <row r="59" spans="1:10" s="66" customFormat="1" ht="12.75">
      <c r="A59" s="64" t="s">
        <v>127</v>
      </c>
      <c r="B59" s="75" t="s">
        <v>45</v>
      </c>
      <c r="C59" s="76" t="s">
        <v>128</v>
      </c>
      <c r="D59" s="84">
        <f>D60</f>
        <v>8000</v>
      </c>
      <c r="E59" s="84">
        <f>E60</f>
        <v>0</v>
      </c>
      <c r="F59" s="84">
        <f t="shared" si="0"/>
        <v>8000</v>
      </c>
      <c r="G59" s="65"/>
      <c r="H59" s="65"/>
      <c r="I59" s="65"/>
      <c r="J59" s="65"/>
    </row>
    <row r="60" spans="1:10" s="66" customFormat="1" ht="21.75" customHeight="1">
      <c r="A60" s="64" t="s">
        <v>129</v>
      </c>
      <c r="B60" s="75" t="s">
        <v>45</v>
      </c>
      <c r="C60" s="76" t="s">
        <v>130</v>
      </c>
      <c r="D60" s="84">
        <v>8000</v>
      </c>
      <c r="E60" s="84">
        <v>0</v>
      </c>
      <c r="F60" s="84">
        <f t="shared" si="0"/>
        <v>8000</v>
      </c>
      <c r="G60" s="65"/>
      <c r="H60" s="65"/>
      <c r="I60" s="65"/>
      <c r="J60" s="65"/>
    </row>
    <row r="61" spans="1:10" s="66" customFormat="1" ht="17.25" customHeight="1">
      <c r="A61" s="78" t="s">
        <v>79</v>
      </c>
      <c r="B61" s="88" t="s">
        <v>45</v>
      </c>
      <c r="C61" s="89" t="s">
        <v>80</v>
      </c>
      <c r="D61" s="90">
        <f>D62</f>
        <v>1806363</v>
      </c>
      <c r="E61" s="90">
        <f>E62</f>
        <v>682715.48</v>
      </c>
      <c r="F61" s="90">
        <f>F62</f>
        <v>1123647.52</v>
      </c>
      <c r="G61" s="65"/>
      <c r="H61" s="65"/>
      <c r="I61" s="65"/>
      <c r="J61" s="65"/>
    </row>
    <row r="62" spans="1:10" s="66" customFormat="1" ht="24" customHeight="1">
      <c r="A62" s="78" t="s">
        <v>81</v>
      </c>
      <c r="B62" s="88" t="s">
        <v>45</v>
      </c>
      <c r="C62" s="89" t="s">
        <v>82</v>
      </c>
      <c r="D62" s="90">
        <f>D63+D68</f>
        <v>1806363</v>
      </c>
      <c r="E62" s="90">
        <f>E63+E68</f>
        <v>682715.48</v>
      </c>
      <c r="F62" s="90">
        <f>F63+F68</f>
        <v>1123647.52</v>
      </c>
      <c r="G62" s="65"/>
      <c r="H62" s="65"/>
      <c r="I62" s="65"/>
      <c r="J62" s="65"/>
    </row>
    <row r="63" spans="1:10" s="66" customFormat="1" ht="25.5" customHeight="1">
      <c r="A63" s="64" t="s">
        <v>83</v>
      </c>
      <c r="B63" s="75" t="s">
        <v>45</v>
      </c>
      <c r="C63" s="76" t="s">
        <v>84</v>
      </c>
      <c r="D63" s="84">
        <f>D66+D65</f>
        <v>1744000</v>
      </c>
      <c r="E63" s="84">
        <f>E64+E66</f>
        <v>654000</v>
      </c>
      <c r="F63" s="84">
        <f t="shared" si="0"/>
        <v>1090000</v>
      </c>
      <c r="G63" s="65"/>
      <c r="H63" s="65"/>
      <c r="I63" s="65"/>
      <c r="J63" s="65"/>
    </row>
    <row r="64" spans="1:10" s="66" customFormat="1" ht="18.75" customHeight="1">
      <c r="A64" s="64" t="s">
        <v>85</v>
      </c>
      <c r="B64" s="75" t="s">
        <v>45</v>
      </c>
      <c r="C64" s="76" t="s">
        <v>320</v>
      </c>
      <c r="D64" s="84">
        <f>D65</f>
        <v>553000</v>
      </c>
      <c r="E64" s="84">
        <f>E65</f>
        <v>207375</v>
      </c>
      <c r="F64" s="84">
        <f t="shared" si="0"/>
        <v>345625</v>
      </c>
      <c r="G64" s="65"/>
      <c r="H64" s="65"/>
      <c r="I64" s="65"/>
      <c r="J64" s="65"/>
    </row>
    <row r="65" spans="1:10" s="66" customFormat="1" ht="25.5" customHeight="1">
      <c r="A65" s="64" t="s">
        <v>86</v>
      </c>
      <c r="B65" s="75" t="s">
        <v>45</v>
      </c>
      <c r="C65" s="76" t="s">
        <v>319</v>
      </c>
      <c r="D65" s="84">
        <v>553000</v>
      </c>
      <c r="E65" s="84">
        <v>207375</v>
      </c>
      <c r="F65" s="84">
        <f t="shared" si="0"/>
        <v>345625</v>
      </c>
      <c r="G65" s="65"/>
      <c r="H65" s="65"/>
      <c r="I65" s="65"/>
      <c r="J65" s="65"/>
    </row>
    <row r="66" spans="1:10" s="66" customFormat="1" ht="24" customHeight="1">
      <c r="A66" s="64" t="s">
        <v>87</v>
      </c>
      <c r="B66" s="75" t="s">
        <v>45</v>
      </c>
      <c r="C66" s="76" t="s">
        <v>318</v>
      </c>
      <c r="D66" s="84">
        <f>D67</f>
        <v>1191000</v>
      </c>
      <c r="E66" s="84">
        <f>E67</f>
        <v>446625</v>
      </c>
      <c r="F66" s="84">
        <f t="shared" si="0"/>
        <v>744375</v>
      </c>
      <c r="G66" s="65"/>
      <c r="H66" s="65"/>
      <c r="I66" s="65"/>
      <c r="J66" s="65"/>
    </row>
    <row r="67" spans="1:10" s="66" customFormat="1" ht="21" customHeight="1">
      <c r="A67" s="64" t="s">
        <v>88</v>
      </c>
      <c r="B67" s="75" t="s">
        <v>45</v>
      </c>
      <c r="C67" s="76" t="s">
        <v>317</v>
      </c>
      <c r="D67" s="84">
        <v>1191000</v>
      </c>
      <c r="E67" s="84">
        <v>446625</v>
      </c>
      <c r="F67" s="84">
        <f t="shared" si="0"/>
        <v>744375</v>
      </c>
      <c r="G67" s="65"/>
      <c r="H67" s="65"/>
      <c r="I67" s="65"/>
      <c r="J67" s="65"/>
    </row>
    <row r="68" spans="1:10" s="66" customFormat="1" ht="29.25" customHeight="1">
      <c r="A68" s="64" t="s">
        <v>89</v>
      </c>
      <c r="B68" s="75" t="s">
        <v>45</v>
      </c>
      <c r="C68" s="76" t="s">
        <v>90</v>
      </c>
      <c r="D68" s="84">
        <f>D69+D71</f>
        <v>62363</v>
      </c>
      <c r="E68" s="84">
        <f>E70+E72</f>
        <v>28715.48</v>
      </c>
      <c r="F68" s="84">
        <f t="shared" si="0"/>
        <v>33647.520000000004</v>
      </c>
      <c r="G68" s="65"/>
      <c r="H68" s="65"/>
      <c r="I68" s="65"/>
      <c r="J68" s="65"/>
    </row>
    <row r="69" spans="1:10" s="66" customFormat="1" ht="27.75" customHeight="1">
      <c r="A69" s="64" t="s">
        <v>91</v>
      </c>
      <c r="B69" s="75" t="s">
        <v>45</v>
      </c>
      <c r="C69" s="76" t="s">
        <v>257</v>
      </c>
      <c r="D69" s="84">
        <f>D70</f>
        <v>58388</v>
      </c>
      <c r="E69" s="84">
        <f>E70</f>
        <v>27125.48</v>
      </c>
      <c r="F69" s="84">
        <f t="shared" si="0"/>
        <v>31262.52</v>
      </c>
      <c r="G69" s="65"/>
      <c r="H69" s="65"/>
      <c r="I69" s="65"/>
      <c r="J69" s="65"/>
    </row>
    <row r="70" spans="1:10" s="66" customFormat="1" ht="38.25" customHeight="1">
      <c r="A70" s="64" t="s">
        <v>92</v>
      </c>
      <c r="B70" s="75" t="s">
        <v>45</v>
      </c>
      <c r="C70" s="76" t="s">
        <v>257</v>
      </c>
      <c r="D70" s="84">
        <v>58388</v>
      </c>
      <c r="E70" s="84">
        <v>27125.48</v>
      </c>
      <c r="F70" s="84">
        <f t="shared" si="0"/>
        <v>31262.52</v>
      </c>
      <c r="G70" s="65"/>
      <c r="H70" s="65"/>
      <c r="I70" s="65"/>
      <c r="J70" s="65"/>
    </row>
    <row r="71" spans="1:10" s="66" customFormat="1" ht="26.25" customHeight="1">
      <c r="A71" s="64" t="s">
        <v>93</v>
      </c>
      <c r="B71" s="75" t="s">
        <v>45</v>
      </c>
      <c r="C71" s="76" t="s">
        <v>258</v>
      </c>
      <c r="D71" s="84">
        <f>D72</f>
        <v>3975</v>
      </c>
      <c r="E71" s="84">
        <f>E72</f>
        <v>1590</v>
      </c>
      <c r="F71" s="84">
        <f t="shared" si="0"/>
        <v>2385</v>
      </c>
      <c r="G71" s="65"/>
      <c r="H71" s="65"/>
      <c r="I71" s="65"/>
      <c r="J71" s="65"/>
    </row>
    <row r="72" spans="1:10" s="66" customFormat="1" ht="27" customHeight="1">
      <c r="A72" s="64" t="s">
        <v>94</v>
      </c>
      <c r="B72" s="75" t="s">
        <v>45</v>
      </c>
      <c r="C72" s="76" t="s">
        <v>258</v>
      </c>
      <c r="D72" s="84">
        <v>3975</v>
      </c>
      <c r="E72" s="84">
        <v>1590</v>
      </c>
      <c r="F72" s="84">
        <f t="shared" si="0"/>
        <v>2385</v>
      </c>
      <c r="G72" s="65"/>
      <c r="H72" s="65"/>
      <c r="I72" s="65"/>
      <c r="J72" s="65"/>
    </row>
  </sheetData>
  <sheetProtection/>
  <mergeCells count="8">
    <mergeCell ref="B4:C4"/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3"/>
  <sheetViews>
    <sheetView showGridLines="0" zoomScaleSheetLayoutView="100" zoomScalePageLayoutView="0" workbookViewId="0" topLeftCell="A105">
      <selection activeCell="T78" sqref="T78"/>
    </sheetView>
  </sheetViews>
  <sheetFormatPr defaultColWidth="9.00390625" defaultRowHeight="12.75"/>
  <cols>
    <col min="1" max="1" width="28.625" style="0" customWidth="1"/>
    <col min="2" max="2" width="4.625" style="0" customWidth="1"/>
    <col min="3" max="3" width="5.25390625" style="0" customWidth="1"/>
    <col min="4" max="4" width="10.625" style="0" customWidth="1"/>
    <col min="5" max="5" width="4.875" style="0" hidden="1" customWidth="1"/>
    <col min="6" max="6" width="6.875" style="0" customWidth="1"/>
    <col min="7" max="7" width="0.12890625" style="0" hidden="1" customWidth="1"/>
    <col min="8" max="8" width="14.375" style="0" hidden="1" customWidth="1"/>
    <col min="9" max="9" width="0.12890625" style="0" hidden="1" customWidth="1"/>
    <col min="10" max="10" width="0.2421875" style="0" hidden="1" customWidth="1"/>
    <col min="11" max="12" width="5.125" style="0" customWidth="1"/>
    <col min="13" max="13" width="10.375" style="0" customWidth="1"/>
    <col min="14" max="19" width="9.125" style="0" hidden="1" customWidth="1"/>
    <col min="20" max="20" width="8.875" style="0" customWidth="1"/>
    <col min="21" max="21" width="10.875" style="0" customWidth="1"/>
  </cols>
  <sheetData>
    <row r="1" spans="1:10" ht="15">
      <c r="A1" s="117"/>
      <c r="B1" s="117"/>
      <c r="C1" s="117"/>
      <c r="D1" s="117"/>
      <c r="E1" s="117"/>
      <c r="F1" s="117"/>
      <c r="G1" s="117"/>
      <c r="H1" s="36" t="s">
        <v>12</v>
      </c>
      <c r="I1" s="38"/>
      <c r="J1" s="38"/>
    </row>
    <row r="2" spans="1:21" ht="15.75">
      <c r="A2" s="127" t="s">
        <v>148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ht="12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78.75" customHeight="1">
      <c r="A4" s="97" t="s">
        <v>149</v>
      </c>
      <c r="B4" s="98" t="s">
        <v>150</v>
      </c>
      <c r="C4" s="98" t="s">
        <v>151</v>
      </c>
      <c r="D4" s="98" t="s">
        <v>152</v>
      </c>
      <c r="E4" s="98" t="s">
        <v>153</v>
      </c>
      <c r="F4" s="98" t="s">
        <v>259</v>
      </c>
      <c r="G4" s="98" t="s">
        <v>154</v>
      </c>
      <c r="H4" s="98" t="s">
        <v>155</v>
      </c>
      <c r="I4" s="98" t="s">
        <v>156</v>
      </c>
      <c r="J4" s="98" t="s">
        <v>156</v>
      </c>
      <c r="K4" s="98" t="s">
        <v>249</v>
      </c>
      <c r="L4" s="98" t="s">
        <v>260</v>
      </c>
      <c r="M4" s="98" t="s">
        <v>157</v>
      </c>
      <c r="N4" s="98" t="s">
        <v>156</v>
      </c>
      <c r="O4" s="98" t="s">
        <v>156</v>
      </c>
      <c r="P4" s="98" t="s">
        <v>156</v>
      </c>
      <c r="Q4" s="98" t="s">
        <v>156</v>
      </c>
      <c r="R4" s="98" t="s">
        <v>156</v>
      </c>
      <c r="S4" s="98" t="s">
        <v>156</v>
      </c>
      <c r="T4" s="98" t="s">
        <v>8</v>
      </c>
      <c r="U4" s="98" t="s">
        <v>158</v>
      </c>
    </row>
    <row r="5" spans="1:21" ht="15.75" customHeight="1">
      <c r="A5" s="96" t="s">
        <v>159</v>
      </c>
      <c r="B5" s="99" t="s">
        <v>103</v>
      </c>
      <c r="C5" s="99" t="s">
        <v>160</v>
      </c>
      <c r="D5" s="99" t="s">
        <v>261</v>
      </c>
      <c r="E5" s="99" t="s">
        <v>162</v>
      </c>
      <c r="F5" s="99" t="s">
        <v>162</v>
      </c>
      <c r="G5" s="100"/>
      <c r="H5" s="100"/>
      <c r="I5" s="100"/>
      <c r="J5" s="100"/>
      <c r="K5" s="100"/>
      <c r="L5" s="100"/>
      <c r="M5" s="101">
        <f>M115</f>
        <v>1982444.04</v>
      </c>
      <c r="N5" s="101">
        <f aca="true" t="shared" si="0" ref="N5:S5">N115</f>
        <v>1631900</v>
      </c>
      <c r="O5" s="101">
        <f t="shared" si="0"/>
        <v>0</v>
      </c>
      <c r="P5" s="101">
        <f t="shared" si="0"/>
        <v>1631900</v>
      </c>
      <c r="Q5" s="101">
        <f t="shared" si="0"/>
        <v>0</v>
      </c>
      <c r="R5" s="101">
        <f t="shared" si="0"/>
        <v>1631900</v>
      </c>
      <c r="S5" s="101">
        <f t="shared" si="0"/>
        <v>0</v>
      </c>
      <c r="T5" s="101">
        <f>T115</f>
        <v>709659.41</v>
      </c>
      <c r="U5" s="101">
        <f>M5-T5</f>
        <v>1272784.63</v>
      </c>
    </row>
    <row r="6" spans="1:21" ht="24" customHeight="1">
      <c r="A6" s="96" t="s">
        <v>163</v>
      </c>
      <c r="B6" s="99" t="s">
        <v>103</v>
      </c>
      <c r="C6" s="99" t="s">
        <v>164</v>
      </c>
      <c r="D6" s="99" t="s">
        <v>261</v>
      </c>
      <c r="E6" s="99" t="s">
        <v>162</v>
      </c>
      <c r="F6" s="99" t="s">
        <v>162</v>
      </c>
      <c r="G6" s="100"/>
      <c r="H6" s="100"/>
      <c r="I6" s="100"/>
      <c r="J6" s="100"/>
      <c r="K6" s="100"/>
      <c r="L6" s="100"/>
      <c r="M6" s="101">
        <f>M7+M14+M58+M60+M63</f>
        <v>1304173.04</v>
      </c>
      <c r="N6" s="101">
        <f aca="true" t="shared" si="1" ref="N6:S6">N7+N14+N42+N46</f>
        <v>935394</v>
      </c>
      <c r="O6" s="101">
        <f t="shared" si="1"/>
        <v>0</v>
      </c>
      <c r="P6" s="101">
        <f t="shared" si="1"/>
        <v>935394</v>
      </c>
      <c r="Q6" s="101">
        <f t="shared" si="1"/>
        <v>0</v>
      </c>
      <c r="R6" s="101">
        <f t="shared" si="1"/>
        <v>935394</v>
      </c>
      <c r="S6" s="101">
        <f t="shared" si="1"/>
        <v>0</v>
      </c>
      <c r="T6" s="101">
        <f>T7+T14+T42+T46+T58+T60+T63</f>
        <v>528920.8200000001</v>
      </c>
      <c r="U6" s="101">
        <f>M6-T6</f>
        <v>775252.22</v>
      </c>
    </row>
    <row r="7" spans="1:21" s="37" customFormat="1" ht="38.25" customHeight="1">
      <c r="A7" s="102" t="s">
        <v>165</v>
      </c>
      <c r="B7" s="100" t="s">
        <v>103</v>
      </c>
      <c r="C7" s="100" t="s">
        <v>166</v>
      </c>
      <c r="D7" s="100" t="s">
        <v>261</v>
      </c>
      <c r="E7" s="100" t="s">
        <v>162</v>
      </c>
      <c r="F7" s="100" t="s">
        <v>162</v>
      </c>
      <c r="G7" s="100"/>
      <c r="H7" s="100"/>
      <c r="I7" s="100"/>
      <c r="J7" s="100"/>
      <c r="K7" s="100"/>
      <c r="L7" s="100"/>
      <c r="M7" s="103">
        <f>M10+M12</f>
        <v>270000</v>
      </c>
      <c r="N7" s="103">
        <f aca="true" t="shared" si="2" ref="N7:T7">N10+N12</f>
        <v>210000</v>
      </c>
      <c r="O7" s="103">
        <f t="shared" si="2"/>
        <v>0</v>
      </c>
      <c r="P7" s="103">
        <f t="shared" si="2"/>
        <v>210000</v>
      </c>
      <c r="Q7" s="103">
        <f t="shared" si="2"/>
        <v>0</v>
      </c>
      <c r="R7" s="103">
        <f t="shared" si="2"/>
        <v>210000</v>
      </c>
      <c r="S7" s="103">
        <f t="shared" si="2"/>
        <v>0</v>
      </c>
      <c r="T7" s="103">
        <f t="shared" si="2"/>
        <v>122413.39</v>
      </c>
      <c r="U7" s="103">
        <f>M7-T7</f>
        <v>147586.61</v>
      </c>
    </row>
    <row r="8" spans="1:21" s="65" customFormat="1" ht="0.75" customHeight="1" hidden="1">
      <c r="A8" s="102" t="s">
        <v>167</v>
      </c>
      <c r="B8" s="100" t="s">
        <v>103</v>
      </c>
      <c r="C8" s="100" t="s">
        <v>166</v>
      </c>
      <c r="D8" s="100" t="s">
        <v>168</v>
      </c>
      <c r="E8" s="100" t="s">
        <v>162</v>
      </c>
      <c r="F8" s="100" t="s">
        <v>162</v>
      </c>
      <c r="G8" s="100"/>
      <c r="H8" s="100"/>
      <c r="I8" s="100"/>
      <c r="J8" s="100"/>
      <c r="K8" s="100"/>
      <c r="L8" s="100"/>
      <c r="M8" s="103">
        <f>M7</f>
        <v>270000</v>
      </c>
      <c r="N8" s="103">
        <f aca="true" t="shared" si="3" ref="N8:T8">N7</f>
        <v>210000</v>
      </c>
      <c r="O8" s="103">
        <f t="shared" si="3"/>
        <v>0</v>
      </c>
      <c r="P8" s="103">
        <f t="shared" si="3"/>
        <v>210000</v>
      </c>
      <c r="Q8" s="103">
        <f t="shared" si="3"/>
        <v>0</v>
      </c>
      <c r="R8" s="103">
        <f t="shared" si="3"/>
        <v>210000</v>
      </c>
      <c r="S8" s="103">
        <f t="shared" si="3"/>
        <v>0</v>
      </c>
      <c r="T8" s="103">
        <f t="shared" si="3"/>
        <v>122413.39</v>
      </c>
      <c r="U8" s="103">
        <f>M8-T8</f>
        <v>147586.61</v>
      </c>
    </row>
    <row r="9" spans="1:21" s="65" customFormat="1" ht="45.75" customHeight="1" hidden="1">
      <c r="A9" s="102" t="s">
        <v>169</v>
      </c>
      <c r="B9" s="100" t="s">
        <v>103</v>
      </c>
      <c r="C9" s="100" t="s">
        <v>166</v>
      </c>
      <c r="D9" s="100" t="s">
        <v>168</v>
      </c>
      <c r="E9" s="100" t="s">
        <v>170</v>
      </c>
      <c r="F9" s="100" t="s">
        <v>162</v>
      </c>
      <c r="G9" s="100"/>
      <c r="H9" s="100"/>
      <c r="I9" s="100"/>
      <c r="J9" s="100"/>
      <c r="K9" s="100"/>
      <c r="L9" s="100"/>
      <c r="M9" s="103">
        <v>210000</v>
      </c>
      <c r="N9" s="103">
        <v>210000</v>
      </c>
      <c r="O9" s="103">
        <v>0</v>
      </c>
      <c r="P9" s="103">
        <v>210000</v>
      </c>
      <c r="Q9" s="103">
        <v>0</v>
      </c>
      <c r="R9" s="103">
        <v>210000</v>
      </c>
      <c r="S9" s="103">
        <v>0</v>
      </c>
      <c r="T9" s="103"/>
      <c r="U9" s="103">
        <f aca="true" t="shared" si="4" ref="U9:U91">M9-T9</f>
        <v>210000</v>
      </c>
    </row>
    <row r="10" spans="1:21" s="65" customFormat="1" ht="24">
      <c r="A10" s="102" t="s">
        <v>265</v>
      </c>
      <c r="B10" s="100" t="s">
        <v>103</v>
      </c>
      <c r="C10" s="100" t="s">
        <v>166</v>
      </c>
      <c r="D10" s="100" t="s">
        <v>262</v>
      </c>
      <c r="E10" s="100" t="s">
        <v>263</v>
      </c>
      <c r="F10" s="100" t="s">
        <v>263</v>
      </c>
      <c r="G10" s="100"/>
      <c r="H10" s="100"/>
      <c r="I10" s="100"/>
      <c r="J10" s="100"/>
      <c r="K10" s="100" t="s">
        <v>264</v>
      </c>
      <c r="L10" s="100" t="s">
        <v>264</v>
      </c>
      <c r="M10" s="103">
        <v>205000</v>
      </c>
      <c r="N10" s="103">
        <v>160000</v>
      </c>
      <c r="O10" s="103">
        <v>0</v>
      </c>
      <c r="P10" s="103">
        <v>160000</v>
      </c>
      <c r="Q10" s="103">
        <v>0</v>
      </c>
      <c r="R10" s="103">
        <v>160000</v>
      </c>
      <c r="S10" s="103">
        <v>0</v>
      </c>
      <c r="T10" s="103">
        <v>94018.8</v>
      </c>
      <c r="U10" s="103">
        <f t="shared" si="4"/>
        <v>110981.2</v>
      </c>
    </row>
    <row r="11" spans="1:21" s="65" customFormat="1" ht="22.5" customHeight="1" hidden="1">
      <c r="A11" s="102" t="s">
        <v>173</v>
      </c>
      <c r="B11" s="100" t="s">
        <v>103</v>
      </c>
      <c r="C11" s="100" t="s">
        <v>166</v>
      </c>
      <c r="D11" s="100" t="s">
        <v>168</v>
      </c>
      <c r="E11" s="100" t="s">
        <v>170</v>
      </c>
      <c r="F11" s="100" t="s">
        <v>172</v>
      </c>
      <c r="G11" s="100"/>
      <c r="H11" s="100"/>
      <c r="I11" s="100"/>
      <c r="J11" s="100"/>
      <c r="K11" s="100"/>
      <c r="L11" s="100"/>
      <c r="M11" s="103">
        <v>160000</v>
      </c>
      <c r="N11" s="103">
        <v>160000</v>
      </c>
      <c r="O11" s="103">
        <v>0</v>
      </c>
      <c r="P11" s="103">
        <v>160000</v>
      </c>
      <c r="Q11" s="103">
        <v>0</v>
      </c>
      <c r="R11" s="103">
        <v>160000</v>
      </c>
      <c r="S11" s="103">
        <v>0</v>
      </c>
      <c r="T11" s="103"/>
      <c r="U11" s="103">
        <f t="shared" si="4"/>
        <v>160000</v>
      </c>
    </row>
    <row r="12" spans="1:21" s="65" customFormat="1" ht="29.25" customHeight="1">
      <c r="A12" s="102" t="s">
        <v>268</v>
      </c>
      <c r="B12" s="100" t="s">
        <v>103</v>
      </c>
      <c r="C12" s="100" t="s">
        <v>166</v>
      </c>
      <c r="D12" s="100" t="s">
        <v>262</v>
      </c>
      <c r="E12" s="100" t="s">
        <v>170</v>
      </c>
      <c r="F12" s="100" t="s">
        <v>266</v>
      </c>
      <c r="G12" s="100"/>
      <c r="H12" s="100"/>
      <c r="I12" s="100"/>
      <c r="J12" s="100"/>
      <c r="K12" s="100" t="s">
        <v>267</v>
      </c>
      <c r="L12" s="100" t="s">
        <v>267</v>
      </c>
      <c r="M12" s="103">
        <v>65000</v>
      </c>
      <c r="N12" s="103">
        <v>50000</v>
      </c>
      <c r="O12" s="103">
        <v>0</v>
      </c>
      <c r="P12" s="103">
        <v>50000</v>
      </c>
      <c r="Q12" s="103">
        <v>0</v>
      </c>
      <c r="R12" s="103">
        <v>50000</v>
      </c>
      <c r="S12" s="103">
        <v>0</v>
      </c>
      <c r="T12" s="103">
        <v>28394.59</v>
      </c>
      <c r="U12" s="103">
        <f t="shared" si="4"/>
        <v>36605.41</v>
      </c>
    </row>
    <row r="13" spans="1:21" s="65" customFormat="1" ht="12.75" hidden="1">
      <c r="A13" s="102" t="s">
        <v>173</v>
      </c>
      <c r="B13" s="100" t="s">
        <v>103</v>
      </c>
      <c r="C13" s="100" t="s">
        <v>166</v>
      </c>
      <c r="D13" s="100" t="s">
        <v>168</v>
      </c>
      <c r="E13" s="100" t="s">
        <v>170</v>
      </c>
      <c r="F13" s="100" t="s">
        <v>175</v>
      </c>
      <c r="G13" s="100"/>
      <c r="H13" s="100"/>
      <c r="I13" s="100"/>
      <c r="J13" s="100"/>
      <c r="K13" s="100"/>
      <c r="L13" s="100"/>
      <c r="M13" s="103">
        <v>50000</v>
      </c>
      <c r="N13" s="103">
        <v>50000</v>
      </c>
      <c r="O13" s="103">
        <v>0</v>
      </c>
      <c r="P13" s="103">
        <v>50000</v>
      </c>
      <c r="Q13" s="103">
        <v>0</v>
      </c>
      <c r="R13" s="103">
        <v>50000</v>
      </c>
      <c r="S13" s="103">
        <v>0</v>
      </c>
      <c r="T13" s="103"/>
      <c r="U13" s="103">
        <f t="shared" si="4"/>
        <v>50000</v>
      </c>
    </row>
    <row r="14" spans="1:21" s="65" customFormat="1" ht="72" customHeight="1">
      <c r="A14" s="96" t="s">
        <v>176</v>
      </c>
      <c r="B14" s="99" t="s">
        <v>103</v>
      </c>
      <c r="C14" s="99" t="s">
        <v>177</v>
      </c>
      <c r="D14" s="99" t="s">
        <v>261</v>
      </c>
      <c r="E14" s="99" t="s">
        <v>162</v>
      </c>
      <c r="F14" s="99" t="s">
        <v>162</v>
      </c>
      <c r="G14" s="99"/>
      <c r="H14" s="99"/>
      <c r="I14" s="99"/>
      <c r="J14" s="99"/>
      <c r="K14" s="99"/>
      <c r="L14" s="99"/>
      <c r="M14" s="101">
        <f>M17+M19+M22+M24+M25+M27+M29+M31+M33+M35</f>
        <v>777081.04</v>
      </c>
      <c r="N14" s="101">
        <f aca="true" t="shared" si="5" ref="N14:S14">N17+N19+N22+N24+N25+N27+N29+N31+N33+N35</f>
        <v>704394</v>
      </c>
      <c r="O14" s="101">
        <f t="shared" si="5"/>
        <v>0</v>
      </c>
      <c r="P14" s="101">
        <f t="shared" si="5"/>
        <v>704394</v>
      </c>
      <c r="Q14" s="101">
        <f t="shared" si="5"/>
        <v>0</v>
      </c>
      <c r="R14" s="101">
        <f t="shared" si="5"/>
        <v>704394</v>
      </c>
      <c r="S14" s="101">
        <f t="shared" si="5"/>
        <v>0</v>
      </c>
      <c r="T14" s="101">
        <f>T17+T19+T22+T24+T25+T27+T29+T31+T33+T35</f>
        <v>311470.2</v>
      </c>
      <c r="U14" s="101">
        <f>M14-T14</f>
        <v>465610.84</v>
      </c>
    </row>
    <row r="15" spans="1:21" s="65" customFormat="1" ht="36" hidden="1">
      <c r="A15" s="102" t="s">
        <v>169</v>
      </c>
      <c r="B15" s="100" t="s">
        <v>103</v>
      </c>
      <c r="C15" s="100" t="s">
        <v>177</v>
      </c>
      <c r="D15" s="100" t="s">
        <v>178</v>
      </c>
      <c r="E15" s="100" t="s">
        <v>170</v>
      </c>
      <c r="F15" s="100" t="s">
        <v>162</v>
      </c>
      <c r="G15" s="100"/>
      <c r="H15" s="100"/>
      <c r="I15" s="100"/>
      <c r="J15" s="100"/>
      <c r="K15" s="100"/>
      <c r="L15" s="100"/>
      <c r="M15" s="103">
        <v>550000</v>
      </c>
      <c r="N15" s="103">
        <v>550000</v>
      </c>
      <c r="O15" s="103">
        <v>0</v>
      </c>
      <c r="P15" s="103">
        <v>550000</v>
      </c>
      <c r="Q15" s="103">
        <v>0</v>
      </c>
      <c r="R15" s="103">
        <v>550000</v>
      </c>
      <c r="S15" s="103">
        <v>0</v>
      </c>
      <c r="T15" s="103"/>
      <c r="U15" s="103">
        <f t="shared" si="4"/>
        <v>550000</v>
      </c>
    </row>
    <row r="16" spans="1:21" s="65" customFormat="1" ht="22.5" customHeight="1" hidden="1">
      <c r="A16" s="104" t="s">
        <v>171</v>
      </c>
      <c r="B16" s="100" t="s">
        <v>103</v>
      </c>
      <c r="C16" s="100" t="s">
        <v>177</v>
      </c>
      <c r="D16" s="100" t="s">
        <v>178</v>
      </c>
      <c r="E16" s="100" t="s">
        <v>170</v>
      </c>
      <c r="F16" s="100" t="s">
        <v>172</v>
      </c>
      <c r="G16" s="100"/>
      <c r="H16" s="100"/>
      <c r="I16" s="100"/>
      <c r="J16" s="100"/>
      <c r="K16" s="100"/>
      <c r="L16" s="100"/>
      <c r="M16" s="103">
        <v>425000</v>
      </c>
      <c r="N16" s="103">
        <v>425000</v>
      </c>
      <c r="O16" s="103">
        <v>0</v>
      </c>
      <c r="P16" s="103">
        <v>425000</v>
      </c>
      <c r="Q16" s="103">
        <v>0</v>
      </c>
      <c r="R16" s="103">
        <v>425000</v>
      </c>
      <c r="S16" s="103">
        <v>0</v>
      </c>
      <c r="T16" s="103">
        <v>62895.9</v>
      </c>
      <c r="U16" s="103">
        <f t="shared" si="4"/>
        <v>362104.1</v>
      </c>
    </row>
    <row r="17" spans="1:21" s="65" customFormat="1" ht="12.75">
      <c r="A17" s="102" t="s">
        <v>270</v>
      </c>
      <c r="B17" s="100" t="s">
        <v>103</v>
      </c>
      <c r="C17" s="100" t="s">
        <v>177</v>
      </c>
      <c r="D17" s="100" t="s">
        <v>269</v>
      </c>
      <c r="E17" s="100" t="s">
        <v>170</v>
      </c>
      <c r="F17" s="100" t="s">
        <v>263</v>
      </c>
      <c r="G17" s="100"/>
      <c r="H17" s="100"/>
      <c r="I17" s="100"/>
      <c r="J17" s="100"/>
      <c r="K17" s="100" t="s">
        <v>264</v>
      </c>
      <c r="L17" s="100" t="s">
        <v>264</v>
      </c>
      <c r="M17" s="103">
        <v>380000</v>
      </c>
      <c r="N17" s="103">
        <v>425000</v>
      </c>
      <c r="O17" s="103">
        <v>0</v>
      </c>
      <c r="P17" s="103">
        <v>425000</v>
      </c>
      <c r="Q17" s="103">
        <v>0</v>
      </c>
      <c r="R17" s="103">
        <v>425000</v>
      </c>
      <c r="S17" s="103">
        <v>0</v>
      </c>
      <c r="T17" s="103">
        <v>123772</v>
      </c>
      <c r="U17" s="103">
        <f t="shared" si="4"/>
        <v>256228</v>
      </c>
    </row>
    <row r="18" spans="1:21" s="65" customFormat="1" ht="12.75" customHeight="1" hidden="1">
      <c r="A18" s="102" t="s">
        <v>174</v>
      </c>
      <c r="B18" s="100" t="s">
        <v>103</v>
      </c>
      <c r="C18" s="100" t="s">
        <v>177</v>
      </c>
      <c r="D18" s="100" t="s">
        <v>178</v>
      </c>
      <c r="E18" s="100" t="s">
        <v>170</v>
      </c>
      <c r="F18" s="100" t="s">
        <v>175</v>
      </c>
      <c r="G18" s="100"/>
      <c r="H18" s="100"/>
      <c r="I18" s="100"/>
      <c r="J18" s="100"/>
      <c r="K18" s="100"/>
      <c r="L18" s="100"/>
      <c r="M18" s="103">
        <v>125000</v>
      </c>
      <c r="N18" s="103">
        <v>125000</v>
      </c>
      <c r="O18" s="103">
        <v>0</v>
      </c>
      <c r="P18" s="103">
        <v>125000</v>
      </c>
      <c r="Q18" s="103">
        <v>0</v>
      </c>
      <c r="R18" s="103">
        <v>125000</v>
      </c>
      <c r="S18" s="103">
        <v>0</v>
      </c>
      <c r="T18" s="103">
        <v>20537.36</v>
      </c>
      <c r="U18" s="103">
        <f t="shared" si="4"/>
        <v>104462.64</v>
      </c>
    </row>
    <row r="19" spans="1:21" s="65" customFormat="1" ht="25.5" customHeight="1">
      <c r="A19" s="102" t="s">
        <v>271</v>
      </c>
      <c r="B19" s="100" t="s">
        <v>103</v>
      </c>
      <c r="C19" s="100" t="s">
        <v>177</v>
      </c>
      <c r="D19" s="100" t="s">
        <v>269</v>
      </c>
      <c r="E19" s="100" t="s">
        <v>170</v>
      </c>
      <c r="F19" s="100" t="s">
        <v>266</v>
      </c>
      <c r="G19" s="100"/>
      <c r="H19" s="100"/>
      <c r="I19" s="100"/>
      <c r="J19" s="100"/>
      <c r="K19" s="100" t="s">
        <v>267</v>
      </c>
      <c r="L19" s="100" t="s">
        <v>267</v>
      </c>
      <c r="M19" s="103">
        <v>115000</v>
      </c>
      <c r="N19" s="103">
        <v>125000</v>
      </c>
      <c r="O19" s="103">
        <v>0</v>
      </c>
      <c r="P19" s="103">
        <v>125000</v>
      </c>
      <c r="Q19" s="103">
        <v>0</v>
      </c>
      <c r="R19" s="103">
        <v>125000</v>
      </c>
      <c r="S19" s="103">
        <v>0</v>
      </c>
      <c r="T19" s="103">
        <v>37360.69</v>
      </c>
      <c r="U19" s="103">
        <f t="shared" si="4"/>
        <v>77639.31</v>
      </c>
    </row>
    <row r="20" spans="1:21" s="65" customFormat="1" ht="25.5" customHeight="1" hidden="1">
      <c r="A20" s="102" t="s">
        <v>179</v>
      </c>
      <c r="B20" s="100" t="s">
        <v>103</v>
      </c>
      <c r="C20" s="100" t="s">
        <v>177</v>
      </c>
      <c r="D20" s="100" t="s">
        <v>269</v>
      </c>
      <c r="E20" s="100" t="s">
        <v>180</v>
      </c>
      <c r="F20" s="100" t="s">
        <v>162</v>
      </c>
      <c r="G20" s="100"/>
      <c r="H20" s="100"/>
      <c r="I20" s="100"/>
      <c r="J20" s="100"/>
      <c r="K20" s="100"/>
      <c r="L20" s="100"/>
      <c r="M20" s="103">
        <v>149394</v>
      </c>
      <c r="N20" s="103">
        <v>149394</v>
      </c>
      <c r="O20" s="103">
        <v>0</v>
      </c>
      <c r="P20" s="103">
        <v>149394</v>
      </c>
      <c r="Q20" s="103">
        <v>0</v>
      </c>
      <c r="R20" s="103">
        <v>149394</v>
      </c>
      <c r="S20" s="103">
        <v>0</v>
      </c>
      <c r="T20" s="103"/>
      <c r="U20" s="103">
        <f t="shared" si="4"/>
        <v>149394</v>
      </c>
    </row>
    <row r="21" spans="1:21" s="65" customFormat="1" ht="25.5" customHeight="1" hidden="1">
      <c r="A21" s="102" t="s">
        <v>181</v>
      </c>
      <c r="B21" s="100" t="s">
        <v>103</v>
      </c>
      <c r="C21" s="100" t="s">
        <v>177</v>
      </c>
      <c r="D21" s="100" t="s">
        <v>269</v>
      </c>
      <c r="E21" s="100" t="s">
        <v>180</v>
      </c>
      <c r="F21" s="100" t="s">
        <v>182</v>
      </c>
      <c r="G21" s="100"/>
      <c r="H21" s="100"/>
      <c r="I21" s="100"/>
      <c r="J21" s="100"/>
      <c r="K21" s="100"/>
      <c r="L21" s="100"/>
      <c r="M21" s="103">
        <v>20000</v>
      </c>
      <c r="N21" s="103">
        <v>20000</v>
      </c>
      <c r="O21" s="103">
        <v>0</v>
      </c>
      <c r="P21" s="103">
        <v>20000</v>
      </c>
      <c r="Q21" s="103">
        <v>0</v>
      </c>
      <c r="R21" s="103">
        <v>20000</v>
      </c>
      <c r="S21" s="103">
        <v>0</v>
      </c>
      <c r="T21" s="103">
        <v>1476.59</v>
      </c>
      <c r="U21" s="103">
        <f t="shared" si="4"/>
        <v>18523.41</v>
      </c>
    </row>
    <row r="22" spans="1:21" s="65" customFormat="1" ht="12.75">
      <c r="A22" s="102" t="s">
        <v>272</v>
      </c>
      <c r="B22" s="100" t="s">
        <v>103</v>
      </c>
      <c r="C22" s="100" t="s">
        <v>177</v>
      </c>
      <c r="D22" s="100" t="s">
        <v>269</v>
      </c>
      <c r="E22" s="100" t="s">
        <v>180</v>
      </c>
      <c r="F22" s="100" t="s">
        <v>273</v>
      </c>
      <c r="G22" s="100"/>
      <c r="H22" s="100"/>
      <c r="I22" s="100"/>
      <c r="J22" s="100"/>
      <c r="K22" s="100" t="s">
        <v>274</v>
      </c>
      <c r="L22" s="100" t="s">
        <v>274</v>
      </c>
      <c r="M22" s="103">
        <v>20000</v>
      </c>
      <c r="N22" s="103">
        <v>20000</v>
      </c>
      <c r="O22" s="103">
        <v>0</v>
      </c>
      <c r="P22" s="103">
        <v>20000</v>
      </c>
      <c r="Q22" s="103">
        <v>0</v>
      </c>
      <c r="R22" s="103">
        <v>20000</v>
      </c>
      <c r="S22" s="103">
        <v>0</v>
      </c>
      <c r="T22" s="103">
        <v>4600.29</v>
      </c>
      <c r="U22" s="103">
        <f t="shared" si="4"/>
        <v>15399.71</v>
      </c>
    </row>
    <row r="23" spans="1:21" s="65" customFormat="1" ht="12.75" customHeight="1" hidden="1">
      <c r="A23" s="102" t="s">
        <v>183</v>
      </c>
      <c r="B23" s="100" t="s">
        <v>103</v>
      </c>
      <c r="C23" s="100" t="s">
        <v>177</v>
      </c>
      <c r="D23" s="100" t="s">
        <v>269</v>
      </c>
      <c r="E23" s="100" t="s">
        <v>180</v>
      </c>
      <c r="F23" s="100" t="s">
        <v>184</v>
      </c>
      <c r="G23" s="100"/>
      <c r="H23" s="100"/>
      <c r="I23" s="100"/>
      <c r="J23" s="100"/>
      <c r="K23" s="100"/>
      <c r="L23" s="100"/>
      <c r="M23" s="103">
        <v>20000</v>
      </c>
      <c r="N23" s="103">
        <v>20000</v>
      </c>
      <c r="O23" s="103">
        <v>0</v>
      </c>
      <c r="P23" s="103">
        <v>20000</v>
      </c>
      <c r="Q23" s="103">
        <v>0</v>
      </c>
      <c r="R23" s="103">
        <v>20000</v>
      </c>
      <c r="S23" s="103">
        <v>0</v>
      </c>
      <c r="T23" s="103">
        <v>5253.17</v>
      </c>
      <c r="U23" s="103">
        <f t="shared" si="4"/>
        <v>14746.83</v>
      </c>
    </row>
    <row r="24" spans="1:21" s="65" customFormat="1" ht="24">
      <c r="A24" s="102" t="s">
        <v>275</v>
      </c>
      <c r="B24" s="100" t="s">
        <v>103</v>
      </c>
      <c r="C24" s="100" t="s">
        <v>177</v>
      </c>
      <c r="D24" s="100" t="s">
        <v>269</v>
      </c>
      <c r="E24" s="100" t="s">
        <v>180</v>
      </c>
      <c r="F24" s="100" t="s">
        <v>273</v>
      </c>
      <c r="G24" s="100"/>
      <c r="H24" s="100"/>
      <c r="I24" s="100"/>
      <c r="J24" s="100"/>
      <c r="K24" s="100" t="s">
        <v>276</v>
      </c>
      <c r="L24" s="100" t="s">
        <v>276</v>
      </c>
      <c r="M24" s="103">
        <v>87081.04</v>
      </c>
      <c r="N24" s="103">
        <v>20000</v>
      </c>
      <c r="O24" s="103">
        <v>0</v>
      </c>
      <c r="P24" s="103">
        <v>20000</v>
      </c>
      <c r="Q24" s="103">
        <v>0</v>
      </c>
      <c r="R24" s="103">
        <v>20000</v>
      </c>
      <c r="S24" s="103">
        <v>0</v>
      </c>
      <c r="T24" s="103">
        <v>82600.78</v>
      </c>
      <c r="U24" s="103">
        <f t="shared" si="4"/>
        <v>4480.259999999995</v>
      </c>
    </row>
    <row r="25" spans="1:21" s="65" customFormat="1" ht="40.5" customHeight="1">
      <c r="A25" s="102" t="s">
        <v>277</v>
      </c>
      <c r="B25" s="100" t="s">
        <v>103</v>
      </c>
      <c r="C25" s="100" t="s">
        <v>177</v>
      </c>
      <c r="D25" s="100" t="s">
        <v>269</v>
      </c>
      <c r="E25" s="100" t="s">
        <v>180</v>
      </c>
      <c r="F25" s="100" t="s">
        <v>273</v>
      </c>
      <c r="G25" s="100"/>
      <c r="H25" s="100"/>
      <c r="I25" s="100"/>
      <c r="J25" s="100"/>
      <c r="K25" s="100" t="s">
        <v>278</v>
      </c>
      <c r="L25" s="100" t="s">
        <v>278</v>
      </c>
      <c r="M25" s="103">
        <v>50000</v>
      </c>
      <c r="N25" s="103">
        <v>30000</v>
      </c>
      <c r="O25" s="103">
        <v>0</v>
      </c>
      <c r="P25" s="103">
        <v>30000</v>
      </c>
      <c r="Q25" s="103">
        <v>0</v>
      </c>
      <c r="R25" s="103">
        <v>30000</v>
      </c>
      <c r="S25" s="103">
        <v>0</v>
      </c>
      <c r="T25" s="103">
        <v>6570</v>
      </c>
      <c r="U25" s="103">
        <f t="shared" si="4"/>
        <v>43430</v>
      </c>
    </row>
    <row r="26" spans="1:21" s="65" customFormat="1" ht="12.75" hidden="1">
      <c r="A26" s="102" t="s">
        <v>173</v>
      </c>
      <c r="B26" s="100" t="s">
        <v>103</v>
      </c>
      <c r="C26" s="100" t="s">
        <v>177</v>
      </c>
      <c r="D26" s="100" t="s">
        <v>269</v>
      </c>
      <c r="E26" s="100" t="s">
        <v>180</v>
      </c>
      <c r="F26" s="100" t="s">
        <v>185</v>
      </c>
      <c r="G26" s="100"/>
      <c r="H26" s="100"/>
      <c r="I26" s="100"/>
      <c r="J26" s="100"/>
      <c r="K26" s="100"/>
      <c r="L26" s="100"/>
      <c r="M26" s="103">
        <v>30000</v>
      </c>
      <c r="N26" s="103">
        <v>30000</v>
      </c>
      <c r="O26" s="103">
        <v>0</v>
      </c>
      <c r="P26" s="103">
        <v>30000</v>
      </c>
      <c r="Q26" s="103">
        <v>0</v>
      </c>
      <c r="R26" s="103">
        <v>30000</v>
      </c>
      <c r="S26" s="103">
        <v>0</v>
      </c>
      <c r="T26" s="103"/>
      <c r="U26" s="103">
        <f t="shared" si="4"/>
        <v>30000</v>
      </c>
    </row>
    <row r="27" spans="1:21" s="65" customFormat="1" ht="24">
      <c r="A27" s="102" t="s">
        <v>279</v>
      </c>
      <c r="B27" s="100" t="s">
        <v>103</v>
      </c>
      <c r="C27" s="100" t="s">
        <v>177</v>
      </c>
      <c r="D27" s="100" t="s">
        <v>269</v>
      </c>
      <c r="E27" s="100" t="s">
        <v>180</v>
      </c>
      <c r="F27" s="100" t="s">
        <v>273</v>
      </c>
      <c r="G27" s="100"/>
      <c r="H27" s="100"/>
      <c r="I27" s="100"/>
      <c r="J27" s="100"/>
      <c r="K27" s="100" t="s">
        <v>280</v>
      </c>
      <c r="L27" s="100" t="s">
        <v>280</v>
      </c>
      <c r="M27" s="103">
        <v>40000</v>
      </c>
      <c r="N27" s="103">
        <v>15394</v>
      </c>
      <c r="O27" s="103">
        <v>0</v>
      </c>
      <c r="P27" s="103">
        <v>15394</v>
      </c>
      <c r="Q27" s="103">
        <v>0</v>
      </c>
      <c r="R27" s="103">
        <v>15394</v>
      </c>
      <c r="S27" s="103">
        <v>0</v>
      </c>
      <c r="T27" s="103">
        <v>26364.5</v>
      </c>
      <c r="U27" s="103">
        <f t="shared" si="4"/>
        <v>13635.5</v>
      </c>
    </row>
    <row r="28" spans="1:21" s="65" customFormat="1" ht="1.5" customHeight="1" hidden="1">
      <c r="A28" s="102" t="s">
        <v>173</v>
      </c>
      <c r="B28" s="100" t="s">
        <v>103</v>
      </c>
      <c r="C28" s="100" t="s">
        <v>177</v>
      </c>
      <c r="D28" s="100" t="s">
        <v>269</v>
      </c>
      <c r="E28" s="100" t="s">
        <v>180</v>
      </c>
      <c r="F28" s="100" t="s">
        <v>186</v>
      </c>
      <c r="G28" s="100"/>
      <c r="H28" s="100"/>
      <c r="I28" s="100"/>
      <c r="J28" s="100"/>
      <c r="K28" s="100"/>
      <c r="L28" s="100"/>
      <c r="M28" s="103">
        <v>15394</v>
      </c>
      <c r="N28" s="103">
        <v>15394</v>
      </c>
      <c r="O28" s="103">
        <v>0</v>
      </c>
      <c r="P28" s="103">
        <v>15394</v>
      </c>
      <c r="Q28" s="103">
        <v>0</v>
      </c>
      <c r="R28" s="103">
        <v>15394</v>
      </c>
      <c r="S28" s="103">
        <v>0</v>
      </c>
      <c r="T28" s="103"/>
      <c r="U28" s="103">
        <f t="shared" si="4"/>
        <v>15394</v>
      </c>
    </row>
    <row r="29" spans="1:21" s="65" customFormat="1" ht="24">
      <c r="A29" s="102" t="s">
        <v>282</v>
      </c>
      <c r="B29" s="100" t="s">
        <v>103</v>
      </c>
      <c r="C29" s="100" t="s">
        <v>177</v>
      </c>
      <c r="D29" s="100" t="s">
        <v>269</v>
      </c>
      <c r="E29" s="100" t="s">
        <v>180</v>
      </c>
      <c r="F29" s="100" t="s">
        <v>273</v>
      </c>
      <c r="G29" s="100"/>
      <c r="H29" s="100"/>
      <c r="I29" s="100"/>
      <c r="J29" s="100"/>
      <c r="K29" s="100" t="s">
        <v>281</v>
      </c>
      <c r="L29" s="100" t="s">
        <v>281</v>
      </c>
      <c r="M29" s="103">
        <v>4000</v>
      </c>
      <c r="N29" s="103">
        <v>4000</v>
      </c>
      <c r="O29" s="103">
        <v>0</v>
      </c>
      <c r="P29" s="103">
        <v>4000</v>
      </c>
      <c r="Q29" s="103">
        <v>0</v>
      </c>
      <c r="R29" s="103">
        <v>4000</v>
      </c>
      <c r="S29" s="103">
        <v>0</v>
      </c>
      <c r="T29" s="103">
        <v>1215</v>
      </c>
      <c r="U29" s="103">
        <f t="shared" si="4"/>
        <v>2785</v>
      </c>
    </row>
    <row r="30" spans="1:21" s="65" customFormat="1" ht="0.75" customHeight="1">
      <c r="A30" s="102" t="s">
        <v>173</v>
      </c>
      <c r="B30" s="100" t="s">
        <v>103</v>
      </c>
      <c r="C30" s="100" t="s">
        <v>177</v>
      </c>
      <c r="D30" s="100" t="s">
        <v>269</v>
      </c>
      <c r="E30" s="100" t="s">
        <v>180</v>
      </c>
      <c r="F30" s="100" t="s">
        <v>188</v>
      </c>
      <c r="G30" s="100"/>
      <c r="H30" s="100"/>
      <c r="I30" s="100"/>
      <c r="J30" s="100"/>
      <c r="K30" s="100"/>
      <c r="L30" s="100"/>
      <c r="M30" s="103">
        <v>4000</v>
      </c>
      <c r="N30" s="103">
        <v>4000</v>
      </c>
      <c r="O30" s="103">
        <v>0</v>
      </c>
      <c r="P30" s="103">
        <v>4000</v>
      </c>
      <c r="Q30" s="103">
        <v>0</v>
      </c>
      <c r="R30" s="103">
        <v>4000</v>
      </c>
      <c r="S30" s="103">
        <v>0</v>
      </c>
      <c r="T30" s="103"/>
      <c r="U30" s="103">
        <f t="shared" si="4"/>
        <v>4000</v>
      </c>
    </row>
    <row r="31" spans="1:21" s="65" customFormat="1" ht="24">
      <c r="A31" s="102" t="s">
        <v>284</v>
      </c>
      <c r="B31" s="100" t="s">
        <v>103</v>
      </c>
      <c r="C31" s="100" t="s">
        <v>177</v>
      </c>
      <c r="D31" s="100" t="s">
        <v>269</v>
      </c>
      <c r="E31" s="100" t="s">
        <v>180</v>
      </c>
      <c r="F31" s="100" t="s">
        <v>273</v>
      </c>
      <c r="G31" s="100"/>
      <c r="H31" s="100"/>
      <c r="I31" s="100"/>
      <c r="J31" s="100"/>
      <c r="K31" s="100" t="s">
        <v>283</v>
      </c>
      <c r="L31" s="100" t="s">
        <v>283</v>
      </c>
      <c r="M31" s="103">
        <v>10000</v>
      </c>
      <c r="N31" s="103">
        <v>10000</v>
      </c>
      <c r="O31" s="103">
        <v>0</v>
      </c>
      <c r="P31" s="103">
        <v>10000</v>
      </c>
      <c r="Q31" s="103">
        <v>0</v>
      </c>
      <c r="R31" s="103">
        <v>10000</v>
      </c>
      <c r="S31" s="103">
        <v>0</v>
      </c>
      <c r="T31" s="103">
        <v>0</v>
      </c>
      <c r="U31" s="103">
        <f t="shared" si="4"/>
        <v>10000</v>
      </c>
    </row>
    <row r="32" spans="1:21" s="65" customFormat="1" ht="0.75" customHeight="1">
      <c r="A32" s="102" t="s">
        <v>173</v>
      </c>
      <c r="B32" s="100" t="s">
        <v>103</v>
      </c>
      <c r="C32" s="100" t="s">
        <v>177</v>
      </c>
      <c r="D32" s="100" t="s">
        <v>269</v>
      </c>
      <c r="E32" s="100" t="s">
        <v>180</v>
      </c>
      <c r="F32" s="100" t="s">
        <v>189</v>
      </c>
      <c r="G32" s="100"/>
      <c r="H32" s="100"/>
      <c r="I32" s="100"/>
      <c r="J32" s="100"/>
      <c r="K32" s="100"/>
      <c r="L32" s="100"/>
      <c r="M32" s="103">
        <v>10000</v>
      </c>
      <c r="N32" s="103">
        <v>10000</v>
      </c>
      <c r="O32" s="103">
        <v>0</v>
      </c>
      <c r="P32" s="103">
        <v>10000</v>
      </c>
      <c r="Q32" s="103">
        <v>0</v>
      </c>
      <c r="R32" s="103">
        <v>10000</v>
      </c>
      <c r="S32" s="103">
        <v>0</v>
      </c>
      <c r="T32" s="103"/>
      <c r="U32" s="103">
        <f t="shared" si="4"/>
        <v>10000</v>
      </c>
    </row>
    <row r="33" spans="1:21" s="65" customFormat="1" ht="24.75" customHeight="1">
      <c r="A33" s="102" t="s">
        <v>285</v>
      </c>
      <c r="B33" s="100" t="s">
        <v>103</v>
      </c>
      <c r="C33" s="100" t="s">
        <v>177</v>
      </c>
      <c r="D33" s="100" t="s">
        <v>269</v>
      </c>
      <c r="E33" s="100" t="s">
        <v>180</v>
      </c>
      <c r="F33" s="100" t="s">
        <v>273</v>
      </c>
      <c r="G33" s="100"/>
      <c r="H33" s="100"/>
      <c r="I33" s="100"/>
      <c r="J33" s="100"/>
      <c r="K33" s="100" t="s">
        <v>286</v>
      </c>
      <c r="L33" s="100" t="s">
        <v>286</v>
      </c>
      <c r="M33" s="103">
        <v>60000</v>
      </c>
      <c r="N33" s="103">
        <v>50000</v>
      </c>
      <c r="O33" s="103">
        <v>0</v>
      </c>
      <c r="P33" s="103">
        <v>50000</v>
      </c>
      <c r="Q33" s="103">
        <v>0</v>
      </c>
      <c r="R33" s="103">
        <v>50000</v>
      </c>
      <c r="S33" s="103">
        <v>0</v>
      </c>
      <c r="T33" s="103">
        <v>22619.33</v>
      </c>
      <c r="U33" s="103">
        <f t="shared" si="4"/>
        <v>37380.67</v>
      </c>
    </row>
    <row r="34" spans="1:21" s="65" customFormat="1" ht="0.75" customHeight="1" hidden="1">
      <c r="A34" s="102" t="s">
        <v>173</v>
      </c>
      <c r="B34" s="100" t="s">
        <v>103</v>
      </c>
      <c r="C34" s="100" t="s">
        <v>177</v>
      </c>
      <c r="D34" s="100" t="s">
        <v>269</v>
      </c>
      <c r="E34" s="100" t="s">
        <v>180</v>
      </c>
      <c r="F34" s="100" t="s">
        <v>190</v>
      </c>
      <c r="G34" s="100"/>
      <c r="H34" s="100"/>
      <c r="I34" s="100"/>
      <c r="J34" s="100"/>
      <c r="K34" s="100"/>
      <c r="L34" s="100"/>
      <c r="M34" s="103">
        <v>50000</v>
      </c>
      <c r="N34" s="103">
        <v>50000</v>
      </c>
      <c r="O34" s="103">
        <v>0</v>
      </c>
      <c r="P34" s="103">
        <v>50000</v>
      </c>
      <c r="Q34" s="103">
        <v>0</v>
      </c>
      <c r="R34" s="103">
        <v>50000</v>
      </c>
      <c r="S34" s="103">
        <v>0</v>
      </c>
      <c r="T34" s="103"/>
      <c r="U34" s="103">
        <f t="shared" si="4"/>
        <v>50000</v>
      </c>
    </row>
    <row r="35" spans="1:21" s="65" customFormat="1" ht="20.25" customHeight="1">
      <c r="A35" s="102" t="s">
        <v>287</v>
      </c>
      <c r="B35" s="100" t="s">
        <v>103</v>
      </c>
      <c r="C35" s="100" t="s">
        <v>177</v>
      </c>
      <c r="D35" s="100" t="s">
        <v>269</v>
      </c>
      <c r="E35" s="100" t="s">
        <v>191</v>
      </c>
      <c r="F35" s="100" t="s">
        <v>288</v>
      </c>
      <c r="G35" s="100"/>
      <c r="H35" s="100"/>
      <c r="I35" s="100"/>
      <c r="J35" s="100"/>
      <c r="K35" s="100"/>
      <c r="L35" s="100"/>
      <c r="M35" s="103">
        <f>M37+M56+M57</f>
        <v>11000</v>
      </c>
      <c r="N35" s="103">
        <f aca="true" t="shared" si="6" ref="N35:U35">N37+N56</f>
        <v>5000</v>
      </c>
      <c r="O35" s="103">
        <f t="shared" si="6"/>
        <v>0</v>
      </c>
      <c r="P35" s="103">
        <f t="shared" si="6"/>
        <v>5000</v>
      </c>
      <c r="Q35" s="103">
        <f t="shared" si="6"/>
        <v>0</v>
      </c>
      <c r="R35" s="103">
        <f t="shared" si="6"/>
        <v>5000</v>
      </c>
      <c r="S35" s="103">
        <f t="shared" si="6"/>
        <v>0</v>
      </c>
      <c r="T35" s="103">
        <f>T37+T56+T57</f>
        <v>6367.610000000001</v>
      </c>
      <c r="U35" s="103">
        <f t="shared" si="6"/>
        <v>3612</v>
      </c>
    </row>
    <row r="36" spans="1:21" s="65" customFormat="1" ht="12.75" customHeight="1" hidden="1">
      <c r="A36" s="102" t="s">
        <v>289</v>
      </c>
      <c r="B36" s="100" t="s">
        <v>103</v>
      </c>
      <c r="C36" s="100" t="s">
        <v>177</v>
      </c>
      <c r="D36" s="100" t="s">
        <v>269</v>
      </c>
      <c r="E36" s="100"/>
      <c r="F36" s="100" t="s">
        <v>191</v>
      </c>
      <c r="G36" s="100"/>
      <c r="H36" s="100"/>
      <c r="I36" s="100"/>
      <c r="J36" s="100"/>
      <c r="K36" s="100"/>
      <c r="L36" s="100"/>
      <c r="M36" s="103"/>
      <c r="N36" s="103"/>
      <c r="O36" s="103"/>
      <c r="P36" s="103"/>
      <c r="Q36" s="103"/>
      <c r="R36" s="103"/>
      <c r="S36" s="103"/>
      <c r="T36" s="103"/>
      <c r="U36" s="103"/>
    </row>
    <row r="37" spans="1:21" s="65" customFormat="1" ht="30" customHeight="1">
      <c r="A37" s="102" t="s">
        <v>290</v>
      </c>
      <c r="B37" s="100" t="s">
        <v>103</v>
      </c>
      <c r="C37" s="100" t="s">
        <v>177</v>
      </c>
      <c r="D37" s="100" t="s">
        <v>269</v>
      </c>
      <c r="E37" s="100" t="s">
        <v>191</v>
      </c>
      <c r="F37" s="100" t="s">
        <v>191</v>
      </c>
      <c r="G37" s="100"/>
      <c r="H37" s="100"/>
      <c r="I37" s="100"/>
      <c r="J37" s="100"/>
      <c r="K37" s="100" t="s">
        <v>291</v>
      </c>
      <c r="L37" s="100" t="s">
        <v>291</v>
      </c>
      <c r="M37" s="103">
        <v>5000</v>
      </c>
      <c r="N37" s="103">
        <v>5000</v>
      </c>
      <c r="O37" s="103">
        <v>0</v>
      </c>
      <c r="P37" s="103">
        <v>5000</v>
      </c>
      <c r="Q37" s="103">
        <v>0</v>
      </c>
      <c r="R37" s="103">
        <v>5000</v>
      </c>
      <c r="S37" s="103">
        <v>0</v>
      </c>
      <c r="T37" s="103">
        <v>1869</v>
      </c>
      <c r="U37" s="103">
        <f t="shared" si="4"/>
        <v>3131</v>
      </c>
    </row>
    <row r="38" spans="1:21" s="65" customFormat="1" ht="0.75" customHeight="1">
      <c r="A38" s="102" t="s">
        <v>251</v>
      </c>
      <c r="B38" s="100" t="s">
        <v>103</v>
      </c>
      <c r="C38" s="100" t="s">
        <v>177</v>
      </c>
      <c r="D38" s="100" t="s">
        <v>269</v>
      </c>
      <c r="E38" s="100" t="s">
        <v>193</v>
      </c>
      <c r="F38" s="100" t="s">
        <v>162</v>
      </c>
      <c r="G38" s="100"/>
      <c r="H38" s="100"/>
      <c r="I38" s="100"/>
      <c r="J38" s="100"/>
      <c r="K38" s="100"/>
      <c r="L38" s="100"/>
      <c r="M38" s="103">
        <v>1000</v>
      </c>
      <c r="N38" s="103">
        <v>5000</v>
      </c>
      <c r="O38" s="103">
        <v>0</v>
      </c>
      <c r="P38" s="103">
        <v>5000</v>
      </c>
      <c r="Q38" s="103">
        <v>0</v>
      </c>
      <c r="R38" s="103">
        <v>5000</v>
      </c>
      <c r="S38" s="103">
        <v>0</v>
      </c>
      <c r="T38" s="103"/>
      <c r="U38" s="103">
        <f>M38-T38</f>
        <v>1000</v>
      </c>
    </row>
    <row r="39" spans="1:21" s="65" customFormat="1" ht="12.75" customHeight="1" hidden="1">
      <c r="A39" s="102" t="s">
        <v>192</v>
      </c>
      <c r="B39" s="100" t="s">
        <v>103</v>
      </c>
      <c r="C39" s="100" t="s">
        <v>177</v>
      </c>
      <c r="D39" s="100" t="s">
        <v>269</v>
      </c>
      <c r="E39" s="100" t="s">
        <v>193</v>
      </c>
      <c r="F39" s="100" t="s">
        <v>162</v>
      </c>
      <c r="G39" s="100"/>
      <c r="H39" s="100"/>
      <c r="I39" s="100"/>
      <c r="J39" s="100"/>
      <c r="K39" s="100"/>
      <c r="L39" s="100"/>
      <c r="M39" s="103">
        <v>1000</v>
      </c>
      <c r="N39" s="103">
        <v>1000</v>
      </c>
      <c r="O39" s="103">
        <v>0</v>
      </c>
      <c r="P39" s="103">
        <v>1000</v>
      </c>
      <c r="Q39" s="103">
        <v>0</v>
      </c>
      <c r="R39" s="103">
        <v>1000</v>
      </c>
      <c r="S39" s="103">
        <v>0</v>
      </c>
      <c r="T39" s="103">
        <v>0</v>
      </c>
      <c r="U39" s="103">
        <f aca="true" t="shared" si="7" ref="U39:U73">M39-T39</f>
        <v>1000</v>
      </c>
    </row>
    <row r="40" spans="1:21" s="65" customFormat="1" ht="12.75" customHeight="1" hidden="1">
      <c r="A40" s="102" t="s">
        <v>187</v>
      </c>
      <c r="B40" s="100" t="s">
        <v>103</v>
      </c>
      <c r="C40" s="100" t="s">
        <v>177</v>
      </c>
      <c r="D40" s="100" t="s">
        <v>269</v>
      </c>
      <c r="E40" s="100" t="s">
        <v>193</v>
      </c>
      <c r="F40" s="100" t="s">
        <v>188</v>
      </c>
      <c r="G40" s="100"/>
      <c r="H40" s="100"/>
      <c r="I40" s="100"/>
      <c r="J40" s="100"/>
      <c r="K40" s="100"/>
      <c r="L40" s="100"/>
      <c r="M40" s="103">
        <v>1000</v>
      </c>
      <c r="N40" s="103">
        <v>1000</v>
      </c>
      <c r="O40" s="103">
        <v>0</v>
      </c>
      <c r="P40" s="103">
        <v>1000</v>
      </c>
      <c r="Q40" s="103">
        <v>0</v>
      </c>
      <c r="R40" s="103">
        <v>1000</v>
      </c>
      <c r="S40" s="103">
        <v>0</v>
      </c>
      <c r="T40" s="103">
        <v>0</v>
      </c>
      <c r="U40" s="103">
        <f t="shared" si="7"/>
        <v>1000</v>
      </c>
    </row>
    <row r="41" spans="1:21" s="65" customFormat="1" ht="12.75" customHeight="1" hidden="1">
      <c r="A41" s="102" t="s">
        <v>173</v>
      </c>
      <c r="B41" s="100" t="s">
        <v>103</v>
      </c>
      <c r="C41" s="100" t="s">
        <v>177</v>
      </c>
      <c r="D41" s="100" t="s">
        <v>269</v>
      </c>
      <c r="E41" s="100" t="s">
        <v>193</v>
      </c>
      <c r="F41" s="100" t="s">
        <v>188</v>
      </c>
      <c r="G41" s="100"/>
      <c r="H41" s="100"/>
      <c r="I41" s="100"/>
      <c r="J41" s="100"/>
      <c r="K41" s="100"/>
      <c r="L41" s="100"/>
      <c r="M41" s="103">
        <v>1000</v>
      </c>
      <c r="N41" s="103">
        <v>1000</v>
      </c>
      <c r="O41" s="103">
        <v>0</v>
      </c>
      <c r="P41" s="103">
        <v>1000</v>
      </c>
      <c r="Q41" s="103">
        <v>0</v>
      </c>
      <c r="R41" s="103">
        <v>1000</v>
      </c>
      <c r="S41" s="103">
        <v>0</v>
      </c>
      <c r="T41" s="103"/>
      <c r="U41" s="103">
        <f t="shared" si="7"/>
        <v>1000</v>
      </c>
    </row>
    <row r="42" spans="1:21" s="65" customFormat="1" ht="12.75" customHeight="1" hidden="1">
      <c r="A42" s="102" t="s">
        <v>194</v>
      </c>
      <c r="B42" s="100" t="s">
        <v>103</v>
      </c>
      <c r="C42" s="100" t="s">
        <v>195</v>
      </c>
      <c r="D42" s="100" t="s">
        <v>269</v>
      </c>
      <c r="E42" s="100" t="s">
        <v>162</v>
      </c>
      <c r="F42" s="100" t="s">
        <v>162</v>
      </c>
      <c r="G42" s="100"/>
      <c r="H42" s="100"/>
      <c r="I42" s="100"/>
      <c r="J42" s="100"/>
      <c r="K42" s="100"/>
      <c r="L42" s="100"/>
      <c r="M42" s="103">
        <v>20000</v>
      </c>
      <c r="N42" s="103">
        <v>20000</v>
      </c>
      <c r="O42" s="103">
        <v>0</v>
      </c>
      <c r="P42" s="103">
        <v>20000</v>
      </c>
      <c r="Q42" s="103">
        <v>0</v>
      </c>
      <c r="R42" s="103">
        <v>20000</v>
      </c>
      <c r="S42" s="103">
        <v>0</v>
      </c>
      <c r="T42" s="103">
        <v>0</v>
      </c>
      <c r="U42" s="103">
        <f t="shared" si="7"/>
        <v>20000</v>
      </c>
    </row>
    <row r="43" spans="1:21" s="65" customFormat="1" ht="12.75" customHeight="1" hidden="1">
      <c r="A43" s="102" t="s">
        <v>196</v>
      </c>
      <c r="B43" s="100" t="s">
        <v>103</v>
      </c>
      <c r="C43" s="100" t="s">
        <v>195</v>
      </c>
      <c r="D43" s="100" t="s">
        <v>269</v>
      </c>
      <c r="E43" s="100" t="s">
        <v>197</v>
      </c>
      <c r="F43" s="100" t="s">
        <v>162</v>
      </c>
      <c r="G43" s="100"/>
      <c r="H43" s="100"/>
      <c r="I43" s="100"/>
      <c r="J43" s="100"/>
      <c r="K43" s="100"/>
      <c r="L43" s="100"/>
      <c r="M43" s="103">
        <v>20000</v>
      </c>
      <c r="N43" s="103">
        <v>20000</v>
      </c>
      <c r="O43" s="103">
        <v>0</v>
      </c>
      <c r="P43" s="103">
        <v>20000</v>
      </c>
      <c r="Q43" s="103">
        <v>0</v>
      </c>
      <c r="R43" s="103">
        <v>20000</v>
      </c>
      <c r="S43" s="103">
        <v>0</v>
      </c>
      <c r="T43" s="103"/>
      <c r="U43" s="103">
        <f t="shared" si="7"/>
        <v>20000</v>
      </c>
    </row>
    <row r="44" spans="1:21" s="65" customFormat="1" ht="12.75" customHeight="1" hidden="1">
      <c r="A44" s="102" t="s">
        <v>198</v>
      </c>
      <c r="B44" s="100" t="s">
        <v>103</v>
      </c>
      <c r="C44" s="100" t="s">
        <v>195</v>
      </c>
      <c r="D44" s="100" t="s">
        <v>269</v>
      </c>
      <c r="E44" s="100" t="s">
        <v>197</v>
      </c>
      <c r="F44" s="100" t="s">
        <v>199</v>
      </c>
      <c r="G44" s="100"/>
      <c r="H44" s="100"/>
      <c r="I44" s="100"/>
      <c r="J44" s="100"/>
      <c r="K44" s="100"/>
      <c r="L44" s="100"/>
      <c r="M44" s="103">
        <v>20000</v>
      </c>
      <c r="N44" s="103">
        <v>20000</v>
      </c>
      <c r="O44" s="103">
        <v>0</v>
      </c>
      <c r="P44" s="103">
        <v>20000</v>
      </c>
      <c r="Q44" s="103">
        <v>0</v>
      </c>
      <c r="R44" s="103">
        <v>20000</v>
      </c>
      <c r="S44" s="103">
        <v>0</v>
      </c>
      <c r="T44" s="103">
        <v>0</v>
      </c>
      <c r="U44" s="103">
        <f t="shared" si="7"/>
        <v>20000</v>
      </c>
    </row>
    <row r="45" spans="1:21" s="65" customFormat="1" ht="12.75" customHeight="1" hidden="1">
      <c r="A45" s="102" t="s">
        <v>173</v>
      </c>
      <c r="B45" s="100" t="s">
        <v>103</v>
      </c>
      <c r="C45" s="100" t="s">
        <v>195</v>
      </c>
      <c r="D45" s="100" t="s">
        <v>269</v>
      </c>
      <c r="E45" s="100" t="s">
        <v>197</v>
      </c>
      <c r="F45" s="100" t="s">
        <v>199</v>
      </c>
      <c r="G45" s="100"/>
      <c r="H45" s="100"/>
      <c r="I45" s="100"/>
      <c r="J45" s="100"/>
      <c r="K45" s="100"/>
      <c r="L45" s="100"/>
      <c r="M45" s="103">
        <v>20000</v>
      </c>
      <c r="N45" s="103">
        <v>20000</v>
      </c>
      <c r="O45" s="103">
        <v>0</v>
      </c>
      <c r="P45" s="103">
        <v>20000</v>
      </c>
      <c r="Q45" s="103">
        <v>0</v>
      </c>
      <c r="R45" s="103">
        <v>20000</v>
      </c>
      <c r="S45" s="103">
        <v>0</v>
      </c>
      <c r="T45" s="103"/>
      <c r="U45" s="103">
        <f t="shared" si="7"/>
        <v>20000</v>
      </c>
    </row>
    <row r="46" spans="1:21" s="65" customFormat="1" ht="12.75" customHeight="1" hidden="1">
      <c r="A46" s="102" t="s">
        <v>200</v>
      </c>
      <c r="B46" s="100" t="s">
        <v>103</v>
      </c>
      <c r="C46" s="100" t="s">
        <v>201</v>
      </c>
      <c r="D46" s="100" t="s">
        <v>269</v>
      </c>
      <c r="E46" s="100" t="s">
        <v>162</v>
      </c>
      <c r="F46" s="100" t="s">
        <v>162</v>
      </c>
      <c r="G46" s="100"/>
      <c r="H46" s="100"/>
      <c r="I46" s="100"/>
      <c r="J46" s="100"/>
      <c r="K46" s="100"/>
      <c r="L46" s="100"/>
      <c r="M46" s="103">
        <v>1000</v>
      </c>
      <c r="N46" s="103">
        <v>1000</v>
      </c>
      <c r="O46" s="103">
        <v>0</v>
      </c>
      <c r="P46" s="103">
        <v>1000</v>
      </c>
      <c r="Q46" s="103">
        <v>0</v>
      </c>
      <c r="R46" s="103">
        <v>1000</v>
      </c>
      <c r="S46" s="103">
        <v>0</v>
      </c>
      <c r="T46" s="103">
        <v>0</v>
      </c>
      <c r="U46" s="103">
        <f t="shared" si="7"/>
        <v>1000</v>
      </c>
    </row>
    <row r="47" spans="1:21" s="65" customFormat="1" ht="0.75" customHeight="1" hidden="1">
      <c r="A47" s="102" t="s">
        <v>202</v>
      </c>
      <c r="B47" s="100" t="s">
        <v>103</v>
      </c>
      <c r="C47" s="100" t="s">
        <v>201</v>
      </c>
      <c r="D47" s="100" t="s">
        <v>269</v>
      </c>
      <c r="E47" s="100" t="s">
        <v>162</v>
      </c>
      <c r="F47" s="100" t="s">
        <v>162</v>
      </c>
      <c r="G47" s="100"/>
      <c r="H47" s="100"/>
      <c r="I47" s="100"/>
      <c r="J47" s="100"/>
      <c r="K47" s="100"/>
      <c r="L47" s="100"/>
      <c r="M47" s="103">
        <v>1000</v>
      </c>
      <c r="N47" s="103">
        <v>1000</v>
      </c>
      <c r="O47" s="103">
        <v>0</v>
      </c>
      <c r="P47" s="103">
        <v>1000</v>
      </c>
      <c r="Q47" s="103">
        <v>0</v>
      </c>
      <c r="R47" s="103">
        <v>1000</v>
      </c>
      <c r="S47" s="103">
        <v>0</v>
      </c>
      <c r="T47" s="103">
        <v>0</v>
      </c>
      <c r="U47" s="103">
        <f t="shared" si="7"/>
        <v>1000</v>
      </c>
    </row>
    <row r="48" spans="1:21" s="65" customFormat="1" ht="22.5" customHeight="1" hidden="1">
      <c r="A48" s="102" t="s">
        <v>203</v>
      </c>
      <c r="B48" s="100" t="s">
        <v>103</v>
      </c>
      <c r="C48" s="100" t="s">
        <v>201</v>
      </c>
      <c r="D48" s="100" t="s">
        <v>269</v>
      </c>
      <c r="E48" s="100" t="s">
        <v>204</v>
      </c>
      <c r="F48" s="100" t="s">
        <v>162</v>
      </c>
      <c r="G48" s="100"/>
      <c r="H48" s="100"/>
      <c r="I48" s="100"/>
      <c r="J48" s="100"/>
      <c r="K48" s="100"/>
      <c r="L48" s="100"/>
      <c r="M48" s="103">
        <v>1000</v>
      </c>
      <c r="N48" s="103">
        <v>1000</v>
      </c>
      <c r="O48" s="103">
        <v>0</v>
      </c>
      <c r="P48" s="103">
        <v>1000</v>
      </c>
      <c r="Q48" s="103">
        <v>0</v>
      </c>
      <c r="R48" s="103">
        <v>1000</v>
      </c>
      <c r="S48" s="103">
        <v>0</v>
      </c>
      <c r="T48" s="103"/>
      <c r="U48" s="103">
        <f t="shared" si="7"/>
        <v>1000</v>
      </c>
    </row>
    <row r="49" spans="1:21" s="65" customFormat="1" ht="0.75" customHeight="1" hidden="1">
      <c r="A49" s="102" t="s">
        <v>187</v>
      </c>
      <c r="B49" s="100" t="s">
        <v>103</v>
      </c>
      <c r="C49" s="100" t="s">
        <v>201</v>
      </c>
      <c r="D49" s="100" t="s">
        <v>269</v>
      </c>
      <c r="E49" s="100" t="s">
        <v>204</v>
      </c>
      <c r="F49" s="100" t="s">
        <v>188</v>
      </c>
      <c r="G49" s="100"/>
      <c r="H49" s="100"/>
      <c r="I49" s="100"/>
      <c r="J49" s="100"/>
      <c r="K49" s="100"/>
      <c r="L49" s="100"/>
      <c r="M49" s="103">
        <v>1000</v>
      </c>
      <c r="N49" s="103">
        <v>1000</v>
      </c>
      <c r="O49" s="103">
        <v>0</v>
      </c>
      <c r="P49" s="103">
        <v>1000</v>
      </c>
      <c r="Q49" s="103">
        <v>0</v>
      </c>
      <c r="R49" s="103">
        <v>1000</v>
      </c>
      <c r="S49" s="103">
        <v>0</v>
      </c>
      <c r="T49" s="103">
        <v>0</v>
      </c>
      <c r="U49" s="103">
        <f t="shared" si="7"/>
        <v>1000</v>
      </c>
    </row>
    <row r="50" spans="1:21" s="65" customFormat="1" ht="22.5" customHeight="1" hidden="1">
      <c r="A50" s="102" t="s">
        <v>173</v>
      </c>
      <c r="B50" s="100" t="s">
        <v>103</v>
      </c>
      <c r="C50" s="100" t="s">
        <v>201</v>
      </c>
      <c r="D50" s="100" t="s">
        <v>269</v>
      </c>
      <c r="E50" s="100" t="s">
        <v>204</v>
      </c>
      <c r="F50" s="100" t="s">
        <v>188</v>
      </c>
      <c r="G50" s="100"/>
      <c r="H50" s="100"/>
      <c r="I50" s="100"/>
      <c r="J50" s="100"/>
      <c r="K50" s="100"/>
      <c r="L50" s="100"/>
      <c r="M50" s="103">
        <v>1000</v>
      </c>
      <c r="N50" s="103">
        <v>1000</v>
      </c>
      <c r="O50" s="103">
        <v>0</v>
      </c>
      <c r="P50" s="103">
        <v>1000</v>
      </c>
      <c r="Q50" s="103">
        <v>0</v>
      </c>
      <c r="R50" s="103">
        <v>1000</v>
      </c>
      <c r="S50" s="103">
        <v>0</v>
      </c>
      <c r="T50" s="103"/>
      <c r="U50" s="103">
        <f t="shared" si="7"/>
        <v>1000</v>
      </c>
    </row>
    <row r="51" spans="1:21" s="65" customFormat="1" ht="12.75" customHeight="1" hidden="1">
      <c r="A51" s="102" t="s">
        <v>205</v>
      </c>
      <c r="B51" s="100" t="s">
        <v>103</v>
      </c>
      <c r="C51" s="100" t="s">
        <v>206</v>
      </c>
      <c r="D51" s="100" t="s">
        <v>269</v>
      </c>
      <c r="E51" s="100" t="s">
        <v>162</v>
      </c>
      <c r="F51" s="100" t="s">
        <v>162</v>
      </c>
      <c r="G51" s="100"/>
      <c r="H51" s="100"/>
      <c r="I51" s="100"/>
      <c r="J51" s="100"/>
      <c r="K51" s="100"/>
      <c r="L51" s="100"/>
      <c r="M51" s="103">
        <f>M54+M74+M77</f>
        <v>55772</v>
      </c>
      <c r="N51" s="103">
        <v>55772</v>
      </c>
      <c r="O51" s="103">
        <v>0</v>
      </c>
      <c r="P51" s="103">
        <v>55772</v>
      </c>
      <c r="Q51" s="103">
        <v>0</v>
      </c>
      <c r="R51" s="103">
        <v>55772</v>
      </c>
      <c r="S51" s="103">
        <v>0</v>
      </c>
      <c r="T51" s="103">
        <v>0</v>
      </c>
      <c r="U51" s="103">
        <f t="shared" si="7"/>
        <v>55772</v>
      </c>
    </row>
    <row r="52" spans="1:21" s="65" customFormat="1" ht="12.75" customHeight="1" hidden="1">
      <c r="A52" s="102" t="s">
        <v>207</v>
      </c>
      <c r="B52" s="100" t="s">
        <v>103</v>
      </c>
      <c r="C52" s="100" t="s">
        <v>208</v>
      </c>
      <c r="D52" s="100" t="s">
        <v>269</v>
      </c>
      <c r="E52" s="100" t="s">
        <v>162</v>
      </c>
      <c r="F52" s="100" t="s">
        <v>162</v>
      </c>
      <c r="G52" s="100"/>
      <c r="H52" s="100"/>
      <c r="I52" s="100"/>
      <c r="J52" s="100"/>
      <c r="K52" s="100"/>
      <c r="L52" s="100"/>
      <c r="M52" s="103">
        <v>55772</v>
      </c>
      <c r="N52" s="103">
        <v>55772</v>
      </c>
      <c r="O52" s="103">
        <v>0</v>
      </c>
      <c r="P52" s="103">
        <v>55772</v>
      </c>
      <c r="Q52" s="103">
        <v>0</v>
      </c>
      <c r="R52" s="103">
        <v>55772</v>
      </c>
      <c r="S52" s="103">
        <v>0</v>
      </c>
      <c r="T52" s="103">
        <v>0</v>
      </c>
      <c r="U52" s="103">
        <f t="shared" si="7"/>
        <v>55772</v>
      </c>
    </row>
    <row r="53" spans="1:21" s="65" customFormat="1" ht="0.75" customHeight="1" hidden="1">
      <c r="A53" s="102" t="s">
        <v>169</v>
      </c>
      <c r="B53" s="100" t="s">
        <v>103</v>
      </c>
      <c r="C53" s="100" t="s">
        <v>208</v>
      </c>
      <c r="D53" s="100" t="s">
        <v>269</v>
      </c>
      <c r="E53" s="100" t="s">
        <v>170</v>
      </c>
      <c r="F53" s="100" t="s">
        <v>162</v>
      </c>
      <c r="G53" s="100"/>
      <c r="H53" s="100"/>
      <c r="I53" s="100"/>
      <c r="J53" s="100"/>
      <c r="K53" s="100"/>
      <c r="L53" s="100"/>
      <c r="M53" s="103">
        <v>48183</v>
      </c>
      <c r="N53" s="103">
        <v>48183</v>
      </c>
      <c r="O53" s="103">
        <v>0</v>
      </c>
      <c r="P53" s="103">
        <v>48183</v>
      </c>
      <c r="Q53" s="103">
        <v>0</v>
      </c>
      <c r="R53" s="103">
        <v>48183</v>
      </c>
      <c r="S53" s="103">
        <v>0</v>
      </c>
      <c r="T53" s="103"/>
      <c r="U53" s="103">
        <f t="shared" si="7"/>
        <v>48183</v>
      </c>
    </row>
    <row r="54" spans="1:21" s="65" customFormat="1" ht="22.5" customHeight="1" hidden="1">
      <c r="A54" s="102" t="s">
        <v>171</v>
      </c>
      <c r="B54" s="100" t="s">
        <v>103</v>
      </c>
      <c r="C54" s="100" t="s">
        <v>208</v>
      </c>
      <c r="D54" s="100" t="s">
        <v>269</v>
      </c>
      <c r="E54" s="100" t="s">
        <v>170</v>
      </c>
      <c r="F54" s="100" t="s">
        <v>172</v>
      </c>
      <c r="G54" s="100"/>
      <c r="H54" s="100"/>
      <c r="I54" s="100"/>
      <c r="J54" s="100"/>
      <c r="K54" s="100"/>
      <c r="L54" s="100"/>
      <c r="M54" s="103">
        <v>37000</v>
      </c>
      <c r="N54" s="103">
        <v>37000</v>
      </c>
      <c r="O54" s="103">
        <v>0</v>
      </c>
      <c r="P54" s="103">
        <v>37000</v>
      </c>
      <c r="Q54" s="103">
        <v>0</v>
      </c>
      <c r="R54" s="103">
        <v>37000</v>
      </c>
      <c r="S54" s="103">
        <v>0</v>
      </c>
      <c r="T54" s="103">
        <v>0</v>
      </c>
      <c r="U54" s="103">
        <f t="shared" si="7"/>
        <v>37000</v>
      </c>
    </row>
    <row r="55" spans="1:21" s="65" customFormat="1" ht="12.75" customHeight="1" hidden="1">
      <c r="A55" s="102" t="s">
        <v>209</v>
      </c>
      <c r="B55" s="100" t="s">
        <v>103</v>
      </c>
      <c r="C55" s="100" t="s">
        <v>208</v>
      </c>
      <c r="D55" s="100" t="s">
        <v>269</v>
      </c>
      <c r="E55" s="100" t="s">
        <v>170</v>
      </c>
      <c r="F55" s="100" t="s">
        <v>172</v>
      </c>
      <c r="G55" s="100" t="s">
        <v>210</v>
      </c>
      <c r="H55" s="100"/>
      <c r="I55" s="100"/>
      <c r="J55" s="100"/>
      <c r="K55" s="100"/>
      <c r="L55" s="100"/>
      <c r="M55" s="103">
        <v>37000</v>
      </c>
      <c r="N55" s="103">
        <v>37000</v>
      </c>
      <c r="O55" s="103">
        <v>0</v>
      </c>
      <c r="P55" s="103">
        <v>37000</v>
      </c>
      <c r="Q55" s="103">
        <v>0</v>
      </c>
      <c r="R55" s="103">
        <v>37000</v>
      </c>
      <c r="S55" s="103">
        <v>0</v>
      </c>
      <c r="T55" s="103">
        <v>0</v>
      </c>
      <c r="U55" s="103">
        <f t="shared" si="7"/>
        <v>37000</v>
      </c>
    </row>
    <row r="56" spans="1:21" s="65" customFormat="1" ht="25.5" customHeight="1">
      <c r="A56" s="102" t="s">
        <v>290</v>
      </c>
      <c r="B56" s="100" t="s">
        <v>103</v>
      </c>
      <c r="C56" s="100" t="s">
        <v>177</v>
      </c>
      <c r="D56" s="100" t="s">
        <v>269</v>
      </c>
      <c r="E56" s="100" t="s">
        <v>193</v>
      </c>
      <c r="F56" s="100" t="s">
        <v>193</v>
      </c>
      <c r="G56" s="100"/>
      <c r="H56" s="100"/>
      <c r="I56" s="100"/>
      <c r="J56" s="100"/>
      <c r="K56" s="100" t="s">
        <v>291</v>
      </c>
      <c r="L56" s="100" t="s">
        <v>291</v>
      </c>
      <c r="M56" s="103">
        <v>1000</v>
      </c>
      <c r="N56" s="103"/>
      <c r="O56" s="103"/>
      <c r="P56" s="103"/>
      <c r="Q56" s="103"/>
      <c r="R56" s="103"/>
      <c r="S56" s="103"/>
      <c r="T56" s="103">
        <v>519</v>
      </c>
      <c r="U56" s="103">
        <f t="shared" si="7"/>
        <v>481</v>
      </c>
    </row>
    <row r="57" spans="1:21" s="65" customFormat="1" ht="28.5" customHeight="1">
      <c r="A57" s="102" t="s">
        <v>295</v>
      </c>
      <c r="B57" s="100" t="s">
        <v>103</v>
      </c>
      <c r="C57" s="100" t="s">
        <v>177</v>
      </c>
      <c r="D57" s="100" t="s">
        <v>269</v>
      </c>
      <c r="E57" s="100" t="s">
        <v>193</v>
      </c>
      <c r="F57" s="100" t="s">
        <v>313</v>
      </c>
      <c r="G57" s="100"/>
      <c r="H57" s="100"/>
      <c r="I57" s="100"/>
      <c r="J57" s="100"/>
      <c r="K57" s="100" t="s">
        <v>281</v>
      </c>
      <c r="L57" s="100" t="s">
        <v>281</v>
      </c>
      <c r="M57" s="103">
        <v>5000</v>
      </c>
      <c r="N57" s="103"/>
      <c r="O57" s="103"/>
      <c r="P57" s="103"/>
      <c r="Q57" s="103"/>
      <c r="R57" s="103"/>
      <c r="S57" s="103"/>
      <c r="T57" s="103">
        <v>3979.61</v>
      </c>
      <c r="U57" s="103">
        <f t="shared" si="7"/>
        <v>1020.3899999999999</v>
      </c>
    </row>
    <row r="58" spans="1:21" s="65" customFormat="1" ht="65.25" customHeight="1">
      <c r="A58" s="96" t="s">
        <v>252</v>
      </c>
      <c r="B58" s="99" t="s">
        <v>103</v>
      </c>
      <c r="C58" s="99" t="s">
        <v>195</v>
      </c>
      <c r="D58" s="99" t="s">
        <v>261</v>
      </c>
      <c r="E58" s="99" t="s">
        <v>162</v>
      </c>
      <c r="F58" s="99" t="s">
        <v>162</v>
      </c>
      <c r="G58" s="99"/>
      <c r="H58" s="99"/>
      <c r="I58" s="99"/>
      <c r="J58" s="99"/>
      <c r="K58" s="99"/>
      <c r="L58" s="99"/>
      <c r="M58" s="101">
        <v>20000</v>
      </c>
      <c r="N58" s="101"/>
      <c r="O58" s="101"/>
      <c r="P58" s="101"/>
      <c r="Q58" s="101"/>
      <c r="R58" s="101"/>
      <c r="S58" s="101"/>
      <c r="T58" s="101">
        <v>0</v>
      </c>
      <c r="U58" s="103">
        <f t="shared" si="7"/>
        <v>20000</v>
      </c>
    </row>
    <row r="59" spans="1:21" s="65" customFormat="1" ht="39.75" customHeight="1">
      <c r="A59" s="102" t="s">
        <v>253</v>
      </c>
      <c r="B59" s="100" t="s">
        <v>103</v>
      </c>
      <c r="C59" s="100" t="s">
        <v>195</v>
      </c>
      <c r="D59" s="100" t="s">
        <v>292</v>
      </c>
      <c r="E59" s="100" t="s">
        <v>197</v>
      </c>
      <c r="F59" s="100" t="s">
        <v>197</v>
      </c>
      <c r="G59" s="100"/>
      <c r="H59" s="100"/>
      <c r="I59" s="100"/>
      <c r="J59" s="100"/>
      <c r="K59" s="100" t="s">
        <v>293</v>
      </c>
      <c r="L59" s="100" t="s">
        <v>293</v>
      </c>
      <c r="M59" s="103">
        <v>20000</v>
      </c>
      <c r="N59" s="103"/>
      <c r="O59" s="103"/>
      <c r="P59" s="103"/>
      <c r="Q59" s="103"/>
      <c r="R59" s="103"/>
      <c r="S59" s="103"/>
      <c r="T59" s="103">
        <v>0</v>
      </c>
      <c r="U59" s="103">
        <f t="shared" si="7"/>
        <v>20000</v>
      </c>
    </row>
    <row r="60" spans="1:21" s="65" customFormat="1" ht="15" customHeight="1">
      <c r="A60" s="96" t="s">
        <v>111</v>
      </c>
      <c r="B60" s="99" t="s">
        <v>103</v>
      </c>
      <c r="C60" s="99" t="s">
        <v>201</v>
      </c>
      <c r="D60" s="99" t="s">
        <v>261</v>
      </c>
      <c r="E60" s="99" t="s">
        <v>162</v>
      </c>
      <c r="F60" s="99" t="s">
        <v>162</v>
      </c>
      <c r="G60" s="99"/>
      <c r="H60" s="99"/>
      <c r="I60" s="99"/>
      <c r="J60" s="99"/>
      <c r="K60" s="99"/>
      <c r="L60" s="99"/>
      <c r="M60" s="101">
        <v>1000</v>
      </c>
      <c r="N60" s="101"/>
      <c r="O60" s="101"/>
      <c r="P60" s="101"/>
      <c r="Q60" s="101"/>
      <c r="R60" s="101"/>
      <c r="S60" s="101"/>
      <c r="T60" s="101">
        <v>0</v>
      </c>
      <c r="U60" s="103">
        <f t="shared" si="7"/>
        <v>1000</v>
      </c>
    </row>
    <row r="61" spans="1:21" s="65" customFormat="1" ht="29.25" customHeight="1">
      <c r="A61" s="102" t="s">
        <v>254</v>
      </c>
      <c r="B61" s="100" t="s">
        <v>103</v>
      </c>
      <c r="C61" s="100" t="s">
        <v>201</v>
      </c>
      <c r="D61" s="100" t="s">
        <v>294</v>
      </c>
      <c r="E61" s="100" t="s">
        <v>162</v>
      </c>
      <c r="F61" s="100" t="s">
        <v>162</v>
      </c>
      <c r="G61" s="100"/>
      <c r="H61" s="100"/>
      <c r="I61" s="100"/>
      <c r="J61" s="100"/>
      <c r="K61" s="100"/>
      <c r="L61" s="100"/>
      <c r="M61" s="103">
        <v>1000</v>
      </c>
      <c r="N61" s="103"/>
      <c r="O61" s="103"/>
      <c r="P61" s="103"/>
      <c r="Q61" s="103"/>
      <c r="R61" s="103"/>
      <c r="S61" s="103"/>
      <c r="T61" s="103">
        <v>0</v>
      </c>
      <c r="U61" s="103">
        <f t="shared" si="7"/>
        <v>1000</v>
      </c>
    </row>
    <row r="62" spans="1:21" s="65" customFormat="1" ht="24.75" customHeight="1">
      <c r="A62" s="102" t="s">
        <v>295</v>
      </c>
      <c r="B62" s="100" t="s">
        <v>103</v>
      </c>
      <c r="C62" s="100" t="s">
        <v>201</v>
      </c>
      <c r="D62" s="100" t="s">
        <v>294</v>
      </c>
      <c r="E62" s="100" t="s">
        <v>204</v>
      </c>
      <c r="F62" s="100" t="s">
        <v>204</v>
      </c>
      <c r="G62" s="100"/>
      <c r="H62" s="100"/>
      <c r="I62" s="100"/>
      <c r="J62" s="100"/>
      <c r="K62" s="100" t="s">
        <v>281</v>
      </c>
      <c r="L62" s="100" t="s">
        <v>281</v>
      </c>
      <c r="M62" s="103">
        <v>1000</v>
      </c>
      <c r="N62" s="103"/>
      <c r="O62" s="103"/>
      <c r="P62" s="103"/>
      <c r="Q62" s="103"/>
      <c r="R62" s="103"/>
      <c r="S62" s="103"/>
      <c r="T62" s="103">
        <v>0</v>
      </c>
      <c r="U62" s="103">
        <f t="shared" si="7"/>
        <v>1000</v>
      </c>
    </row>
    <row r="63" spans="1:21" s="65" customFormat="1" ht="24.75" customHeight="1">
      <c r="A63" s="96" t="s">
        <v>296</v>
      </c>
      <c r="B63" s="99" t="s">
        <v>103</v>
      </c>
      <c r="C63" s="99" t="s">
        <v>297</v>
      </c>
      <c r="D63" s="99" t="s">
        <v>261</v>
      </c>
      <c r="E63" s="99"/>
      <c r="F63" s="99" t="s">
        <v>162</v>
      </c>
      <c r="G63" s="99"/>
      <c r="H63" s="99"/>
      <c r="I63" s="99"/>
      <c r="J63" s="99"/>
      <c r="K63" s="99"/>
      <c r="L63" s="99"/>
      <c r="M63" s="101">
        <f>M64+M65+M67+M66</f>
        <v>236092</v>
      </c>
      <c r="N63" s="101">
        <f aca="true" t="shared" si="8" ref="N63:U63">N64+N65+N67+N66</f>
        <v>0</v>
      </c>
      <c r="O63" s="101">
        <f t="shared" si="8"/>
        <v>0</v>
      </c>
      <c r="P63" s="101">
        <f t="shared" si="8"/>
        <v>0</v>
      </c>
      <c r="Q63" s="101">
        <f t="shared" si="8"/>
        <v>0</v>
      </c>
      <c r="R63" s="101">
        <f t="shared" si="8"/>
        <v>0</v>
      </c>
      <c r="S63" s="101">
        <f t="shared" si="8"/>
        <v>0</v>
      </c>
      <c r="T63" s="101">
        <f t="shared" si="8"/>
        <v>95037.23</v>
      </c>
      <c r="U63" s="101">
        <f t="shared" si="8"/>
        <v>141054.77000000002</v>
      </c>
    </row>
    <row r="64" spans="1:21" s="65" customFormat="1" ht="24.75" customHeight="1">
      <c r="A64" s="102" t="s">
        <v>275</v>
      </c>
      <c r="B64" s="100" t="s">
        <v>103</v>
      </c>
      <c r="C64" s="100" t="s">
        <v>297</v>
      </c>
      <c r="D64" s="100" t="s">
        <v>314</v>
      </c>
      <c r="E64" s="100"/>
      <c r="F64" s="100" t="s">
        <v>273</v>
      </c>
      <c r="G64" s="100"/>
      <c r="H64" s="100"/>
      <c r="I64" s="100"/>
      <c r="J64" s="100"/>
      <c r="K64" s="100" t="s">
        <v>276</v>
      </c>
      <c r="L64" s="100" t="s">
        <v>276</v>
      </c>
      <c r="M64" s="103">
        <v>30000</v>
      </c>
      <c r="N64" s="103"/>
      <c r="O64" s="103"/>
      <c r="P64" s="103"/>
      <c r="Q64" s="103"/>
      <c r="R64" s="103"/>
      <c r="S64" s="103"/>
      <c r="T64" s="103">
        <v>0</v>
      </c>
      <c r="U64" s="103">
        <f t="shared" si="7"/>
        <v>30000</v>
      </c>
    </row>
    <row r="65" spans="1:21" s="65" customFormat="1" ht="41.25" customHeight="1">
      <c r="A65" s="102" t="s">
        <v>277</v>
      </c>
      <c r="B65" s="100" t="s">
        <v>103</v>
      </c>
      <c r="C65" s="100" t="s">
        <v>297</v>
      </c>
      <c r="D65" s="100" t="s">
        <v>314</v>
      </c>
      <c r="E65" s="100"/>
      <c r="F65" s="100" t="s">
        <v>273</v>
      </c>
      <c r="G65" s="100"/>
      <c r="H65" s="100"/>
      <c r="I65" s="100"/>
      <c r="J65" s="100"/>
      <c r="K65" s="100" t="s">
        <v>278</v>
      </c>
      <c r="L65" s="100" t="s">
        <v>278</v>
      </c>
      <c r="M65" s="103">
        <v>66092</v>
      </c>
      <c r="N65" s="103"/>
      <c r="O65" s="103"/>
      <c r="P65" s="103"/>
      <c r="Q65" s="103"/>
      <c r="R65" s="103"/>
      <c r="S65" s="103"/>
      <c r="T65" s="103">
        <v>9572.23</v>
      </c>
      <c r="U65" s="103">
        <f t="shared" si="7"/>
        <v>56519.770000000004</v>
      </c>
    </row>
    <row r="66" spans="1:21" s="65" customFormat="1" ht="28.5" customHeight="1">
      <c r="A66" s="102" t="s">
        <v>290</v>
      </c>
      <c r="B66" s="100" t="s">
        <v>103</v>
      </c>
      <c r="C66" s="100" t="s">
        <v>297</v>
      </c>
      <c r="D66" s="100" t="s">
        <v>314</v>
      </c>
      <c r="E66" s="100"/>
      <c r="F66" s="100" t="s">
        <v>191</v>
      </c>
      <c r="G66" s="100"/>
      <c r="H66" s="100"/>
      <c r="I66" s="100"/>
      <c r="J66" s="100"/>
      <c r="K66" s="100" t="s">
        <v>291</v>
      </c>
      <c r="L66" s="100" t="s">
        <v>291</v>
      </c>
      <c r="M66" s="103">
        <v>70000</v>
      </c>
      <c r="N66" s="103"/>
      <c r="O66" s="103"/>
      <c r="P66" s="103"/>
      <c r="Q66" s="103"/>
      <c r="R66" s="103"/>
      <c r="S66" s="103"/>
      <c r="T66" s="103">
        <v>64963</v>
      </c>
      <c r="U66" s="103">
        <f t="shared" si="7"/>
        <v>5037</v>
      </c>
    </row>
    <row r="67" spans="1:21" s="65" customFormat="1" ht="37.5" customHeight="1">
      <c r="A67" s="102" t="s">
        <v>315</v>
      </c>
      <c r="B67" s="100" t="s">
        <v>103</v>
      </c>
      <c r="C67" s="100" t="s">
        <v>297</v>
      </c>
      <c r="D67" s="100" t="s">
        <v>316</v>
      </c>
      <c r="E67" s="100"/>
      <c r="F67" s="100" t="s">
        <v>162</v>
      </c>
      <c r="G67" s="100"/>
      <c r="H67" s="100"/>
      <c r="I67" s="100"/>
      <c r="J67" s="100"/>
      <c r="K67" s="100"/>
      <c r="L67" s="100"/>
      <c r="M67" s="103">
        <f>M68</f>
        <v>70000</v>
      </c>
      <c r="N67" s="103"/>
      <c r="O67" s="103"/>
      <c r="P67" s="103"/>
      <c r="Q67" s="103"/>
      <c r="R67" s="103"/>
      <c r="S67" s="103"/>
      <c r="T67" s="103">
        <f>T68</f>
        <v>20502</v>
      </c>
      <c r="U67" s="103">
        <f t="shared" si="7"/>
        <v>49498</v>
      </c>
    </row>
    <row r="68" spans="1:21" s="65" customFormat="1" ht="27.75" customHeight="1">
      <c r="A68" s="102" t="s">
        <v>279</v>
      </c>
      <c r="B68" s="100" t="s">
        <v>103</v>
      </c>
      <c r="C68" s="100" t="s">
        <v>297</v>
      </c>
      <c r="D68" s="100" t="s">
        <v>316</v>
      </c>
      <c r="E68" s="100"/>
      <c r="F68" s="100" t="s">
        <v>273</v>
      </c>
      <c r="G68" s="100"/>
      <c r="H68" s="100"/>
      <c r="I68" s="100"/>
      <c r="J68" s="100"/>
      <c r="K68" s="100" t="s">
        <v>280</v>
      </c>
      <c r="L68" s="100" t="s">
        <v>280</v>
      </c>
      <c r="M68" s="103">
        <v>70000</v>
      </c>
      <c r="N68" s="103"/>
      <c r="O68" s="103"/>
      <c r="P68" s="103"/>
      <c r="Q68" s="103"/>
      <c r="R68" s="103"/>
      <c r="S68" s="103"/>
      <c r="T68" s="103">
        <v>20502</v>
      </c>
      <c r="U68" s="103">
        <f t="shared" si="7"/>
        <v>49498</v>
      </c>
    </row>
    <row r="69" spans="1:21" s="65" customFormat="1" ht="0.75" customHeight="1">
      <c r="A69" s="102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3"/>
      <c r="N69" s="103"/>
      <c r="O69" s="103"/>
      <c r="P69" s="103"/>
      <c r="Q69" s="103"/>
      <c r="R69" s="103"/>
      <c r="S69" s="103"/>
      <c r="T69" s="103"/>
      <c r="U69" s="103"/>
    </row>
    <row r="70" spans="1:21" s="65" customFormat="1" ht="17.25" customHeight="1">
      <c r="A70" s="96" t="s">
        <v>255</v>
      </c>
      <c r="B70" s="99" t="s">
        <v>103</v>
      </c>
      <c r="C70" s="99" t="s">
        <v>206</v>
      </c>
      <c r="D70" s="99" t="s">
        <v>261</v>
      </c>
      <c r="E70" s="99" t="s">
        <v>162</v>
      </c>
      <c r="F70" s="99" t="s">
        <v>162</v>
      </c>
      <c r="G70" s="99"/>
      <c r="H70" s="99"/>
      <c r="I70" s="99"/>
      <c r="J70" s="99"/>
      <c r="K70" s="99"/>
      <c r="L70" s="99"/>
      <c r="M70" s="101">
        <f>M71</f>
        <v>58388</v>
      </c>
      <c r="N70" s="101"/>
      <c r="O70" s="101"/>
      <c r="P70" s="101"/>
      <c r="Q70" s="101"/>
      <c r="R70" s="101"/>
      <c r="S70" s="101"/>
      <c r="T70" s="101">
        <f>T71</f>
        <v>17347.989999999998</v>
      </c>
      <c r="U70" s="101">
        <f t="shared" si="7"/>
        <v>41040.01</v>
      </c>
    </row>
    <row r="71" spans="1:21" s="65" customFormat="1" ht="30" customHeight="1">
      <c r="A71" s="102" t="s">
        <v>256</v>
      </c>
      <c r="B71" s="100" t="s">
        <v>103</v>
      </c>
      <c r="C71" s="100" t="s">
        <v>208</v>
      </c>
      <c r="D71" s="100" t="s">
        <v>261</v>
      </c>
      <c r="E71" s="100" t="s">
        <v>162</v>
      </c>
      <c r="F71" s="100" t="s">
        <v>162</v>
      </c>
      <c r="G71" s="100"/>
      <c r="H71" s="100"/>
      <c r="I71" s="100"/>
      <c r="J71" s="100"/>
      <c r="K71" s="100"/>
      <c r="L71" s="100"/>
      <c r="M71" s="103">
        <f>M73+M75+M78</f>
        <v>58388</v>
      </c>
      <c r="N71" s="103"/>
      <c r="O71" s="103"/>
      <c r="P71" s="103"/>
      <c r="Q71" s="103"/>
      <c r="R71" s="103"/>
      <c r="S71" s="103"/>
      <c r="T71" s="103">
        <f>T73+T75+T78</f>
        <v>17347.989999999998</v>
      </c>
      <c r="U71" s="103">
        <f t="shared" si="7"/>
        <v>41040.01</v>
      </c>
    </row>
    <row r="72" spans="1:21" s="65" customFormat="1" ht="0.75" customHeight="1">
      <c r="A72" s="102" t="s">
        <v>250</v>
      </c>
      <c r="B72" s="100" t="s">
        <v>103</v>
      </c>
      <c r="C72" s="100" t="s">
        <v>208</v>
      </c>
      <c r="D72" s="100" t="s">
        <v>298</v>
      </c>
      <c r="E72" s="100" t="s">
        <v>170</v>
      </c>
      <c r="F72" s="100" t="s">
        <v>263</v>
      </c>
      <c r="G72" s="100"/>
      <c r="H72" s="100"/>
      <c r="I72" s="100"/>
      <c r="J72" s="100"/>
      <c r="K72" s="100"/>
      <c r="L72" s="100"/>
      <c r="M72" s="103">
        <v>37000</v>
      </c>
      <c r="N72" s="103"/>
      <c r="O72" s="103"/>
      <c r="P72" s="103"/>
      <c r="Q72" s="103"/>
      <c r="R72" s="103"/>
      <c r="S72" s="103"/>
      <c r="T72" s="103"/>
      <c r="U72" s="103">
        <f t="shared" si="7"/>
        <v>37000</v>
      </c>
    </row>
    <row r="73" spans="1:21" s="65" customFormat="1" ht="24" customHeight="1">
      <c r="A73" s="102" t="s">
        <v>270</v>
      </c>
      <c r="B73" s="100" t="s">
        <v>103</v>
      </c>
      <c r="C73" s="100" t="s">
        <v>208</v>
      </c>
      <c r="D73" s="100" t="s">
        <v>298</v>
      </c>
      <c r="E73" s="100" t="s">
        <v>170</v>
      </c>
      <c r="F73" s="100" t="s">
        <v>263</v>
      </c>
      <c r="G73" s="100"/>
      <c r="H73" s="100"/>
      <c r="I73" s="100"/>
      <c r="J73" s="100"/>
      <c r="K73" s="100" t="s">
        <v>210</v>
      </c>
      <c r="L73" s="100" t="s">
        <v>264</v>
      </c>
      <c r="M73" s="103">
        <v>40000</v>
      </c>
      <c r="N73" s="103"/>
      <c r="O73" s="103"/>
      <c r="P73" s="103"/>
      <c r="Q73" s="103"/>
      <c r="R73" s="103"/>
      <c r="S73" s="103"/>
      <c r="T73" s="103">
        <v>13333.32</v>
      </c>
      <c r="U73" s="103">
        <f t="shared" si="7"/>
        <v>26666.68</v>
      </c>
    </row>
    <row r="74" spans="1:21" s="65" customFormat="1" ht="0.75" customHeight="1">
      <c r="A74" s="102" t="s">
        <v>174</v>
      </c>
      <c r="B74" s="100" t="s">
        <v>103</v>
      </c>
      <c r="C74" s="100" t="s">
        <v>208</v>
      </c>
      <c r="D74" s="100" t="s">
        <v>298</v>
      </c>
      <c r="E74" s="100" t="s">
        <v>170</v>
      </c>
      <c r="F74" s="100" t="s">
        <v>266</v>
      </c>
      <c r="G74" s="100"/>
      <c r="H74" s="100"/>
      <c r="I74" s="100"/>
      <c r="J74" s="100"/>
      <c r="K74" s="100"/>
      <c r="L74" s="100"/>
      <c r="M74" s="103">
        <v>11183</v>
      </c>
      <c r="N74" s="103">
        <v>11183</v>
      </c>
      <c r="O74" s="103">
        <v>0</v>
      </c>
      <c r="P74" s="103">
        <v>11183</v>
      </c>
      <c r="Q74" s="103">
        <v>0</v>
      </c>
      <c r="R74" s="103">
        <v>11183</v>
      </c>
      <c r="S74" s="103">
        <v>0</v>
      </c>
      <c r="T74" s="103">
        <v>0</v>
      </c>
      <c r="U74" s="103">
        <f t="shared" si="4"/>
        <v>11183</v>
      </c>
    </row>
    <row r="75" spans="1:21" s="65" customFormat="1" ht="27.75" customHeight="1">
      <c r="A75" s="102" t="s">
        <v>299</v>
      </c>
      <c r="B75" s="100" t="s">
        <v>103</v>
      </c>
      <c r="C75" s="100" t="s">
        <v>208</v>
      </c>
      <c r="D75" s="100" t="s">
        <v>298</v>
      </c>
      <c r="E75" s="100" t="s">
        <v>170</v>
      </c>
      <c r="F75" s="100" t="s">
        <v>266</v>
      </c>
      <c r="G75" s="100" t="s">
        <v>210</v>
      </c>
      <c r="H75" s="100"/>
      <c r="I75" s="100"/>
      <c r="J75" s="100"/>
      <c r="K75" s="100" t="s">
        <v>210</v>
      </c>
      <c r="L75" s="100" t="s">
        <v>267</v>
      </c>
      <c r="M75" s="103">
        <v>12080</v>
      </c>
      <c r="N75" s="103">
        <v>11183</v>
      </c>
      <c r="O75" s="103">
        <v>0</v>
      </c>
      <c r="P75" s="103">
        <v>11183</v>
      </c>
      <c r="Q75" s="103">
        <v>0</v>
      </c>
      <c r="R75" s="103">
        <v>11183</v>
      </c>
      <c r="S75" s="103">
        <v>0</v>
      </c>
      <c r="T75" s="103">
        <v>4014.67</v>
      </c>
      <c r="U75" s="103">
        <f t="shared" si="4"/>
        <v>8065.33</v>
      </c>
    </row>
    <row r="76" spans="1:21" s="65" customFormat="1" ht="37.5" customHeight="1" hidden="1">
      <c r="A76" s="102" t="s">
        <v>179</v>
      </c>
      <c r="B76" s="100" t="s">
        <v>103</v>
      </c>
      <c r="C76" s="100" t="s">
        <v>208</v>
      </c>
      <c r="D76" s="100" t="s">
        <v>298</v>
      </c>
      <c r="E76" s="100" t="s">
        <v>180</v>
      </c>
      <c r="F76" s="100" t="s">
        <v>162</v>
      </c>
      <c r="G76" s="100"/>
      <c r="H76" s="100"/>
      <c r="I76" s="100"/>
      <c r="J76" s="100"/>
      <c r="K76" s="100"/>
      <c r="L76" s="100"/>
      <c r="M76" s="103">
        <v>7589</v>
      </c>
      <c r="N76" s="103">
        <v>7589</v>
      </c>
      <c r="O76" s="103">
        <v>0</v>
      </c>
      <c r="P76" s="103">
        <v>7589</v>
      </c>
      <c r="Q76" s="103">
        <v>0</v>
      </c>
      <c r="R76" s="103">
        <v>7589</v>
      </c>
      <c r="S76" s="103">
        <v>0</v>
      </c>
      <c r="T76" s="103"/>
      <c r="U76" s="103">
        <f t="shared" si="4"/>
        <v>7589</v>
      </c>
    </row>
    <row r="77" spans="1:21" s="65" customFormat="1" ht="24" customHeight="1" hidden="1">
      <c r="A77" s="102" t="s">
        <v>285</v>
      </c>
      <c r="B77" s="100" t="s">
        <v>103</v>
      </c>
      <c r="C77" s="100" t="s">
        <v>208</v>
      </c>
      <c r="D77" s="100" t="s">
        <v>298</v>
      </c>
      <c r="E77" s="100" t="s">
        <v>180</v>
      </c>
      <c r="F77" s="100" t="s">
        <v>190</v>
      </c>
      <c r="G77" s="100"/>
      <c r="H77" s="100"/>
      <c r="I77" s="100"/>
      <c r="J77" s="100"/>
      <c r="K77" s="100"/>
      <c r="L77" s="100"/>
      <c r="M77" s="103">
        <v>7589</v>
      </c>
      <c r="N77" s="103">
        <v>7589</v>
      </c>
      <c r="O77" s="103">
        <v>0</v>
      </c>
      <c r="P77" s="103">
        <v>7589</v>
      </c>
      <c r="Q77" s="103">
        <v>0</v>
      </c>
      <c r="R77" s="103">
        <v>7589</v>
      </c>
      <c r="S77" s="103">
        <v>0</v>
      </c>
      <c r="T77" s="103">
        <v>0</v>
      </c>
      <c r="U77" s="103">
        <f t="shared" si="4"/>
        <v>7589</v>
      </c>
    </row>
    <row r="78" spans="1:21" s="65" customFormat="1" ht="37.5" customHeight="1">
      <c r="A78" s="102" t="s">
        <v>285</v>
      </c>
      <c r="B78" s="100" t="s">
        <v>103</v>
      </c>
      <c r="C78" s="100" t="s">
        <v>208</v>
      </c>
      <c r="D78" s="100" t="s">
        <v>298</v>
      </c>
      <c r="E78" s="100" t="s">
        <v>180</v>
      </c>
      <c r="F78" s="100" t="s">
        <v>273</v>
      </c>
      <c r="G78" s="100" t="s">
        <v>210</v>
      </c>
      <c r="H78" s="100"/>
      <c r="I78" s="100"/>
      <c r="J78" s="100"/>
      <c r="K78" s="100" t="s">
        <v>210</v>
      </c>
      <c r="L78" s="100" t="s">
        <v>286</v>
      </c>
      <c r="M78" s="103">
        <v>6308</v>
      </c>
      <c r="N78" s="103">
        <v>7589</v>
      </c>
      <c r="O78" s="103">
        <v>0</v>
      </c>
      <c r="P78" s="103">
        <v>7589</v>
      </c>
      <c r="Q78" s="103">
        <v>0</v>
      </c>
      <c r="R78" s="103">
        <v>7589</v>
      </c>
      <c r="S78" s="103">
        <v>0</v>
      </c>
      <c r="T78" s="103">
        <v>0</v>
      </c>
      <c r="U78" s="103">
        <f t="shared" si="4"/>
        <v>6308</v>
      </c>
    </row>
    <row r="79" spans="1:21" s="65" customFormat="1" ht="52.5" customHeight="1">
      <c r="A79" s="96" t="s">
        <v>211</v>
      </c>
      <c r="B79" s="99" t="s">
        <v>103</v>
      </c>
      <c r="C79" s="99" t="s">
        <v>212</v>
      </c>
      <c r="D79" s="99" t="s">
        <v>261</v>
      </c>
      <c r="E79" s="99" t="s">
        <v>162</v>
      </c>
      <c r="F79" s="99" t="s">
        <v>162</v>
      </c>
      <c r="G79" s="99"/>
      <c r="H79" s="99"/>
      <c r="I79" s="99"/>
      <c r="J79" s="99"/>
      <c r="K79" s="99"/>
      <c r="L79" s="99"/>
      <c r="M79" s="101">
        <v>10000</v>
      </c>
      <c r="N79" s="101">
        <v>10000</v>
      </c>
      <c r="O79" s="101">
        <v>0</v>
      </c>
      <c r="P79" s="101">
        <v>10000</v>
      </c>
      <c r="Q79" s="101">
        <v>0</v>
      </c>
      <c r="R79" s="101">
        <v>10000</v>
      </c>
      <c r="S79" s="101">
        <v>0</v>
      </c>
      <c r="T79" s="101">
        <v>0</v>
      </c>
      <c r="U79" s="101">
        <f t="shared" si="4"/>
        <v>10000</v>
      </c>
    </row>
    <row r="80" spans="1:21" s="65" customFormat="1" ht="15" customHeight="1">
      <c r="A80" s="102" t="s">
        <v>213</v>
      </c>
      <c r="B80" s="100" t="s">
        <v>103</v>
      </c>
      <c r="C80" s="100" t="s">
        <v>214</v>
      </c>
      <c r="D80" s="100" t="s">
        <v>261</v>
      </c>
      <c r="E80" s="100" t="s">
        <v>162</v>
      </c>
      <c r="F80" s="100" t="s">
        <v>162</v>
      </c>
      <c r="G80" s="100"/>
      <c r="H80" s="100"/>
      <c r="I80" s="100"/>
      <c r="J80" s="100"/>
      <c r="K80" s="100"/>
      <c r="L80" s="100"/>
      <c r="M80" s="103">
        <v>10000</v>
      </c>
      <c r="N80" s="103">
        <v>10000</v>
      </c>
      <c r="O80" s="103">
        <v>0</v>
      </c>
      <c r="P80" s="103">
        <v>10000</v>
      </c>
      <c r="Q80" s="103">
        <v>0</v>
      </c>
      <c r="R80" s="103">
        <v>10000</v>
      </c>
      <c r="S80" s="103">
        <v>0</v>
      </c>
      <c r="T80" s="103">
        <v>0</v>
      </c>
      <c r="U80" s="103">
        <f t="shared" si="4"/>
        <v>10000</v>
      </c>
    </row>
    <row r="81" spans="1:21" s="65" customFormat="1" ht="52.5" customHeight="1">
      <c r="A81" s="108" t="s">
        <v>215</v>
      </c>
      <c r="B81" s="100" t="s">
        <v>103</v>
      </c>
      <c r="C81" s="100" t="s">
        <v>214</v>
      </c>
      <c r="D81" s="100" t="s">
        <v>300</v>
      </c>
      <c r="E81" s="100" t="s">
        <v>162</v>
      </c>
      <c r="F81" s="100" t="s">
        <v>162</v>
      </c>
      <c r="G81" s="100"/>
      <c r="H81" s="100"/>
      <c r="I81" s="100"/>
      <c r="J81" s="100"/>
      <c r="K81" s="100"/>
      <c r="L81" s="100"/>
      <c r="M81" s="103">
        <v>10000</v>
      </c>
      <c r="N81" s="103">
        <v>10000</v>
      </c>
      <c r="O81" s="103">
        <v>0</v>
      </c>
      <c r="P81" s="103">
        <v>10000</v>
      </c>
      <c r="Q81" s="103">
        <v>0</v>
      </c>
      <c r="R81" s="103">
        <v>10000</v>
      </c>
      <c r="S81" s="103">
        <v>0</v>
      </c>
      <c r="T81" s="103">
        <v>0</v>
      </c>
      <c r="U81" s="103">
        <f t="shared" si="4"/>
        <v>10000</v>
      </c>
    </row>
    <row r="82" spans="1:21" s="65" customFormat="1" ht="0.75" customHeight="1">
      <c r="A82" s="102" t="s">
        <v>179</v>
      </c>
      <c r="B82" s="100" t="s">
        <v>103</v>
      </c>
      <c r="C82" s="100" t="s">
        <v>214</v>
      </c>
      <c r="D82" s="100" t="s">
        <v>216</v>
      </c>
      <c r="E82" s="100" t="s">
        <v>180</v>
      </c>
      <c r="F82" s="100" t="s">
        <v>162</v>
      </c>
      <c r="G82" s="100"/>
      <c r="H82" s="100"/>
      <c r="I82" s="100"/>
      <c r="J82" s="100"/>
      <c r="K82" s="100"/>
      <c r="L82" s="100"/>
      <c r="M82" s="103">
        <v>10000</v>
      </c>
      <c r="N82" s="103">
        <v>10000</v>
      </c>
      <c r="O82" s="103">
        <v>0</v>
      </c>
      <c r="P82" s="103">
        <v>10000</v>
      </c>
      <c r="Q82" s="103">
        <v>0</v>
      </c>
      <c r="R82" s="103">
        <v>10000</v>
      </c>
      <c r="S82" s="103">
        <v>0</v>
      </c>
      <c r="T82" s="103"/>
      <c r="U82" s="103">
        <f t="shared" si="4"/>
        <v>10000</v>
      </c>
    </row>
    <row r="83" spans="1:21" s="65" customFormat="1" ht="36.75" customHeight="1">
      <c r="A83" s="102" t="s">
        <v>285</v>
      </c>
      <c r="B83" s="100" t="s">
        <v>103</v>
      </c>
      <c r="C83" s="100" t="s">
        <v>214</v>
      </c>
      <c r="D83" s="100" t="s">
        <v>300</v>
      </c>
      <c r="E83" s="100" t="s">
        <v>180</v>
      </c>
      <c r="F83" s="100" t="s">
        <v>273</v>
      </c>
      <c r="G83" s="100"/>
      <c r="H83" s="100"/>
      <c r="I83" s="100"/>
      <c r="J83" s="100"/>
      <c r="K83" s="100" t="s">
        <v>286</v>
      </c>
      <c r="L83" s="100" t="s">
        <v>286</v>
      </c>
      <c r="M83" s="103">
        <v>10000</v>
      </c>
      <c r="N83" s="103">
        <v>10000</v>
      </c>
      <c r="O83" s="103">
        <v>0</v>
      </c>
      <c r="P83" s="103">
        <v>10000</v>
      </c>
      <c r="Q83" s="103">
        <v>0</v>
      </c>
      <c r="R83" s="103">
        <v>10000</v>
      </c>
      <c r="S83" s="103">
        <v>0</v>
      </c>
      <c r="T83" s="103">
        <v>0</v>
      </c>
      <c r="U83" s="103">
        <f t="shared" si="4"/>
        <v>10000</v>
      </c>
    </row>
    <row r="84" spans="1:21" s="65" customFormat="1" ht="15.75" customHeight="1" hidden="1">
      <c r="A84" s="102" t="s">
        <v>173</v>
      </c>
      <c r="B84" s="100" t="s">
        <v>103</v>
      </c>
      <c r="C84" s="100" t="s">
        <v>214</v>
      </c>
      <c r="D84" s="100" t="s">
        <v>216</v>
      </c>
      <c r="E84" s="100" t="s">
        <v>180</v>
      </c>
      <c r="F84" s="100" t="s">
        <v>190</v>
      </c>
      <c r="G84" s="100"/>
      <c r="H84" s="100"/>
      <c r="I84" s="100"/>
      <c r="J84" s="100"/>
      <c r="K84" s="100"/>
      <c r="L84" s="100"/>
      <c r="M84" s="103">
        <v>10000</v>
      </c>
      <c r="N84" s="103">
        <v>10000</v>
      </c>
      <c r="O84" s="103">
        <v>0</v>
      </c>
      <c r="P84" s="103">
        <v>10000</v>
      </c>
      <c r="Q84" s="103">
        <v>0</v>
      </c>
      <c r="R84" s="103">
        <v>10000</v>
      </c>
      <c r="S84" s="103">
        <v>0</v>
      </c>
      <c r="T84" s="103"/>
      <c r="U84" s="103">
        <f t="shared" si="4"/>
        <v>10000</v>
      </c>
    </row>
    <row r="85" spans="1:21" s="65" customFormat="1" ht="30" customHeight="1">
      <c r="A85" s="96" t="s">
        <v>217</v>
      </c>
      <c r="B85" s="99" t="s">
        <v>103</v>
      </c>
      <c r="C85" s="99" t="s">
        <v>218</v>
      </c>
      <c r="D85" s="99" t="s">
        <v>261</v>
      </c>
      <c r="E85" s="99" t="s">
        <v>162</v>
      </c>
      <c r="F85" s="99" t="s">
        <v>162</v>
      </c>
      <c r="G85" s="99"/>
      <c r="H85" s="99"/>
      <c r="I85" s="99"/>
      <c r="J85" s="99"/>
      <c r="K85" s="99"/>
      <c r="L85" s="99"/>
      <c r="M85" s="101">
        <f>M86</f>
        <v>55000</v>
      </c>
      <c r="N85" s="101">
        <f aca="true" t="shared" si="9" ref="N85:T85">N86</f>
        <v>55000</v>
      </c>
      <c r="O85" s="101">
        <f t="shared" si="9"/>
        <v>0</v>
      </c>
      <c r="P85" s="101">
        <f t="shared" si="9"/>
        <v>55000</v>
      </c>
      <c r="Q85" s="101">
        <f t="shared" si="9"/>
        <v>0</v>
      </c>
      <c r="R85" s="101">
        <f t="shared" si="9"/>
        <v>55000</v>
      </c>
      <c r="S85" s="101">
        <f t="shared" si="9"/>
        <v>0</v>
      </c>
      <c r="T85" s="101">
        <f t="shared" si="9"/>
        <v>0</v>
      </c>
      <c r="U85" s="101">
        <f t="shared" si="4"/>
        <v>55000</v>
      </c>
    </row>
    <row r="86" spans="1:21" s="65" customFormat="1" ht="15.75" customHeight="1">
      <c r="A86" s="102" t="s">
        <v>219</v>
      </c>
      <c r="B86" s="100" t="s">
        <v>103</v>
      </c>
      <c r="C86" s="100" t="s">
        <v>220</v>
      </c>
      <c r="D86" s="100" t="s">
        <v>261</v>
      </c>
      <c r="E86" s="100" t="s">
        <v>162</v>
      </c>
      <c r="F86" s="100" t="s">
        <v>162</v>
      </c>
      <c r="G86" s="100"/>
      <c r="H86" s="100"/>
      <c r="I86" s="100"/>
      <c r="J86" s="100"/>
      <c r="K86" s="100"/>
      <c r="L86" s="100"/>
      <c r="M86" s="103">
        <f>M87+M91</f>
        <v>55000</v>
      </c>
      <c r="N86" s="103">
        <f aca="true" t="shared" si="10" ref="N86:T86">N87+N91</f>
        <v>55000</v>
      </c>
      <c r="O86" s="103">
        <f t="shared" si="10"/>
        <v>0</v>
      </c>
      <c r="P86" s="103">
        <f t="shared" si="10"/>
        <v>55000</v>
      </c>
      <c r="Q86" s="103">
        <f t="shared" si="10"/>
        <v>0</v>
      </c>
      <c r="R86" s="103">
        <f t="shared" si="10"/>
        <v>55000</v>
      </c>
      <c r="S86" s="103">
        <f t="shared" si="10"/>
        <v>0</v>
      </c>
      <c r="T86" s="103">
        <f t="shared" si="10"/>
        <v>0</v>
      </c>
      <c r="U86" s="103">
        <f t="shared" si="4"/>
        <v>55000</v>
      </c>
    </row>
    <row r="87" spans="1:21" s="65" customFormat="1" ht="18.75" customHeight="1">
      <c r="A87" s="102" t="s">
        <v>221</v>
      </c>
      <c r="B87" s="100" t="s">
        <v>103</v>
      </c>
      <c r="C87" s="100" t="s">
        <v>220</v>
      </c>
      <c r="D87" s="100" t="s">
        <v>301</v>
      </c>
      <c r="E87" s="100" t="s">
        <v>162</v>
      </c>
      <c r="F87" s="100" t="s">
        <v>162</v>
      </c>
      <c r="G87" s="100"/>
      <c r="H87" s="100"/>
      <c r="I87" s="100"/>
      <c r="J87" s="100"/>
      <c r="K87" s="100"/>
      <c r="L87" s="100"/>
      <c r="M87" s="103">
        <v>5000</v>
      </c>
      <c r="N87" s="103">
        <v>5000</v>
      </c>
      <c r="O87" s="103">
        <v>0</v>
      </c>
      <c r="P87" s="103">
        <v>5000</v>
      </c>
      <c r="Q87" s="103">
        <v>0</v>
      </c>
      <c r="R87" s="103">
        <v>5000</v>
      </c>
      <c r="S87" s="103">
        <v>0</v>
      </c>
      <c r="T87" s="103">
        <v>0</v>
      </c>
      <c r="U87" s="103">
        <f t="shared" si="4"/>
        <v>5000</v>
      </c>
    </row>
    <row r="88" spans="1:21" s="65" customFormat="1" ht="35.25" customHeight="1" hidden="1">
      <c r="A88" s="102" t="s">
        <v>179</v>
      </c>
      <c r="B88" s="100" t="s">
        <v>103</v>
      </c>
      <c r="C88" s="100" t="s">
        <v>220</v>
      </c>
      <c r="D88" s="100" t="s">
        <v>222</v>
      </c>
      <c r="E88" s="100" t="s">
        <v>180</v>
      </c>
      <c r="F88" s="100" t="s">
        <v>162</v>
      </c>
      <c r="G88" s="100"/>
      <c r="H88" s="100"/>
      <c r="I88" s="100"/>
      <c r="J88" s="100"/>
      <c r="K88" s="100"/>
      <c r="L88" s="100"/>
      <c r="M88" s="103">
        <v>5000</v>
      </c>
      <c r="N88" s="103">
        <v>5000</v>
      </c>
      <c r="O88" s="103">
        <v>0</v>
      </c>
      <c r="P88" s="103">
        <v>5000</v>
      </c>
      <c r="Q88" s="103">
        <v>0</v>
      </c>
      <c r="R88" s="103">
        <v>5000</v>
      </c>
      <c r="S88" s="103">
        <v>0</v>
      </c>
      <c r="T88" s="103"/>
      <c r="U88" s="103">
        <f t="shared" si="4"/>
        <v>5000</v>
      </c>
    </row>
    <row r="89" spans="1:21" s="65" customFormat="1" ht="27" customHeight="1">
      <c r="A89" s="102" t="s">
        <v>304</v>
      </c>
      <c r="B89" s="100" t="s">
        <v>103</v>
      </c>
      <c r="C89" s="100" t="s">
        <v>220</v>
      </c>
      <c r="D89" s="100" t="s">
        <v>301</v>
      </c>
      <c r="E89" s="100" t="s">
        <v>180</v>
      </c>
      <c r="F89" s="100" t="s">
        <v>273</v>
      </c>
      <c r="G89" s="100"/>
      <c r="H89" s="100"/>
      <c r="I89" s="100"/>
      <c r="J89" s="100"/>
      <c r="K89" s="100" t="s">
        <v>276</v>
      </c>
      <c r="L89" s="100" t="s">
        <v>276</v>
      </c>
      <c r="M89" s="103">
        <v>5000</v>
      </c>
      <c r="N89" s="103">
        <v>5000</v>
      </c>
      <c r="O89" s="103">
        <v>0</v>
      </c>
      <c r="P89" s="103">
        <v>5000</v>
      </c>
      <c r="Q89" s="103">
        <v>0</v>
      </c>
      <c r="R89" s="103">
        <v>5000</v>
      </c>
      <c r="S89" s="103">
        <v>0</v>
      </c>
      <c r="T89" s="103">
        <v>0</v>
      </c>
      <c r="U89" s="103">
        <f t="shared" si="4"/>
        <v>5000</v>
      </c>
    </row>
    <row r="90" spans="1:21" s="65" customFormat="1" ht="30" customHeight="1" hidden="1">
      <c r="A90" s="102" t="s">
        <v>173</v>
      </c>
      <c r="B90" s="100" t="s">
        <v>103</v>
      </c>
      <c r="C90" s="100" t="s">
        <v>220</v>
      </c>
      <c r="D90" s="100" t="s">
        <v>222</v>
      </c>
      <c r="E90" s="100" t="s">
        <v>180</v>
      </c>
      <c r="F90" s="100" t="s">
        <v>184</v>
      </c>
      <c r="G90" s="100"/>
      <c r="H90" s="100"/>
      <c r="I90" s="100"/>
      <c r="J90" s="100"/>
      <c r="K90" s="100"/>
      <c r="L90" s="100"/>
      <c r="M90" s="103">
        <v>5000</v>
      </c>
      <c r="N90" s="103">
        <v>5000</v>
      </c>
      <c r="O90" s="103">
        <v>0</v>
      </c>
      <c r="P90" s="103">
        <v>5000</v>
      </c>
      <c r="Q90" s="103">
        <v>0</v>
      </c>
      <c r="R90" s="103">
        <v>5000</v>
      </c>
      <c r="S90" s="103">
        <v>0</v>
      </c>
      <c r="T90" s="103"/>
      <c r="U90" s="103">
        <f t="shared" si="4"/>
        <v>5000</v>
      </c>
    </row>
    <row r="91" spans="1:21" s="65" customFormat="1" ht="42.75" customHeight="1">
      <c r="A91" s="102" t="s">
        <v>302</v>
      </c>
      <c r="B91" s="100" t="s">
        <v>103</v>
      </c>
      <c r="C91" s="100" t="s">
        <v>220</v>
      </c>
      <c r="D91" s="100" t="s">
        <v>303</v>
      </c>
      <c r="E91" s="100" t="s">
        <v>162</v>
      </c>
      <c r="F91" s="100" t="s">
        <v>162</v>
      </c>
      <c r="G91" s="100"/>
      <c r="H91" s="100"/>
      <c r="I91" s="100"/>
      <c r="J91" s="100"/>
      <c r="K91" s="100"/>
      <c r="L91" s="100"/>
      <c r="M91" s="103">
        <v>50000</v>
      </c>
      <c r="N91" s="103">
        <v>50000</v>
      </c>
      <c r="O91" s="103">
        <v>0</v>
      </c>
      <c r="P91" s="103">
        <v>50000</v>
      </c>
      <c r="Q91" s="103">
        <v>0</v>
      </c>
      <c r="R91" s="103">
        <v>50000</v>
      </c>
      <c r="S91" s="103">
        <v>0</v>
      </c>
      <c r="T91" s="103">
        <v>0</v>
      </c>
      <c r="U91" s="103">
        <f t="shared" si="4"/>
        <v>50000</v>
      </c>
    </row>
    <row r="92" spans="1:21" s="65" customFormat="1" ht="0.75" customHeight="1" hidden="1">
      <c r="A92" s="102" t="s">
        <v>179</v>
      </c>
      <c r="B92" s="100" t="s">
        <v>103</v>
      </c>
      <c r="C92" s="100" t="s">
        <v>220</v>
      </c>
      <c r="D92" s="100" t="s">
        <v>223</v>
      </c>
      <c r="E92" s="100" t="s">
        <v>180</v>
      </c>
      <c r="F92" s="100" t="s">
        <v>162</v>
      </c>
      <c r="G92" s="100"/>
      <c r="H92" s="100"/>
      <c r="I92" s="100"/>
      <c r="J92" s="100"/>
      <c r="K92" s="100"/>
      <c r="L92" s="100"/>
      <c r="M92" s="103">
        <v>50000</v>
      </c>
      <c r="N92" s="103">
        <v>50000</v>
      </c>
      <c r="O92" s="103">
        <v>0</v>
      </c>
      <c r="P92" s="103">
        <v>50000</v>
      </c>
      <c r="Q92" s="103">
        <v>0</v>
      </c>
      <c r="R92" s="103">
        <v>50000</v>
      </c>
      <c r="S92" s="103">
        <v>0</v>
      </c>
      <c r="T92" s="103"/>
      <c r="U92" s="103">
        <f aca="true" t="shared" si="11" ref="U92:U107">M92-T92</f>
        <v>50000</v>
      </c>
    </row>
    <row r="93" spans="1:21" s="65" customFormat="1" ht="37.5" customHeight="1">
      <c r="A93" s="102" t="s">
        <v>277</v>
      </c>
      <c r="B93" s="100" t="s">
        <v>103</v>
      </c>
      <c r="C93" s="100" t="s">
        <v>220</v>
      </c>
      <c r="D93" s="100" t="s">
        <v>303</v>
      </c>
      <c r="E93" s="100" t="s">
        <v>180</v>
      </c>
      <c r="F93" s="100" t="s">
        <v>273</v>
      </c>
      <c r="G93" s="100"/>
      <c r="H93" s="100"/>
      <c r="I93" s="100"/>
      <c r="J93" s="100"/>
      <c r="K93" s="100" t="s">
        <v>278</v>
      </c>
      <c r="L93" s="100" t="s">
        <v>278</v>
      </c>
      <c r="M93" s="103">
        <v>50000</v>
      </c>
      <c r="N93" s="103">
        <v>50000</v>
      </c>
      <c r="O93" s="103">
        <v>0</v>
      </c>
      <c r="P93" s="103">
        <v>50000</v>
      </c>
      <c r="Q93" s="103">
        <v>0</v>
      </c>
      <c r="R93" s="103">
        <v>50000</v>
      </c>
      <c r="S93" s="103">
        <v>0</v>
      </c>
      <c r="T93" s="103">
        <v>0</v>
      </c>
      <c r="U93" s="103">
        <f t="shared" si="11"/>
        <v>50000</v>
      </c>
    </row>
    <row r="94" spans="1:21" s="65" customFormat="1" ht="27.75" customHeight="1" hidden="1">
      <c r="A94" s="102" t="s">
        <v>173</v>
      </c>
      <c r="B94" s="100" t="s">
        <v>103</v>
      </c>
      <c r="C94" s="100" t="s">
        <v>220</v>
      </c>
      <c r="D94" s="100" t="s">
        <v>223</v>
      </c>
      <c r="E94" s="100" t="s">
        <v>180</v>
      </c>
      <c r="F94" s="100" t="s">
        <v>185</v>
      </c>
      <c r="G94" s="100"/>
      <c r="H94" s="100"/>
      <c r="I94" s="100"/>
      <c r="J94" s="100"/>
      <c r="K94" s="100"/>
      <c r="L94" s="100"/>
      <c r="M94" s="103">
        <v>50000</v>
      </c>
      <c r="N94" s="103">
        <v>50000</v>
      </c>
      <c r="O94" s="103">
        <v>0</v>
      </c>
      <c r="P94" s="103">
        <v>50000</v>
      </c>
      <c r="Q94" s="103">
        <v>0</v>
      </c>
      <c r="R94" s="103">
        <v>50000</v>
      </c>
      <c r="S94" s="103">
        <v>0</v>
      </c>
      <c r="T94" s="103"/>
      <c r="U94" s="103">
        <f t="shared" si="11"/>
        <v>50000</v>
      </c>
    </row>
    <row r="95" spans="1:21" s="65" customFormat="1" ht="30" customHeight="1">
      <c r="A95" s="96" t="s">
        <v>224</v>
      </c>
      <c r="B95" s="99" t="s">
        <v>103</v>
      </c>
      <c r="C95" s="99" t="s">
        <v>225</v>
      </c>
      <c r="D95" s="99" t="s">
        <v>261</v>
      </c>
      <c r="E95" s="99" t="s">
        <v>162</v>
      </c>
      <c r="F95" s="99" t="s">
        <v>162</v>
      </c>
      <c r="G95" s="99"/>
      <c r="H95" s="99"/>
      <c r="I95" s="99"/>
      <c r="J95" s="99"/>
      <c r="K95" s="99"/>
      <c r="L95" s="99"/>
      <c r="M95" s="101">
        <f>M96</f>
        <v>369483</v>
      </c>
      <c r="N95" s="101">
        <f aca="true" t="shared" si="12" ref="N95:S95">N99</f>
        <v>446106</v>
      </c>
      <c r="O95" s="101">
        <f t="shared" si="12"/>
        <v>0</v>
      </c>
      <c r="P95" s="101">
        <f t="shared" si="12"/>
        <v>446106</v>
      </c>
      <c r="Q95" s="101">
        <f t="shared" si="12"/>
        <v>0</v>
      </c>
      <c r="R95" s="101">
        <f t="shared" si="12"/>
        <v>446106</v>
      </c>
      <c r="S95" s="101">
        <f t="shared" si="12"/>
        <v>0</v>
      </c>
      <c r="T95" s="101">
        <f>T96</f>
        <v>101590</v>
      </c>
      <c r="U95" s="101">
        <f t="shared" si="11"/>
        <v>267893</v>
      </c>
    </row>
    <row r="96" spans="1:21" s="65" customFormat="1" ht="14.25" customHeight="1">
      <c r="A96" s="102" t="s">
        <v>226</v>
      </c>
      <c r="B96" s="100" t="s">
        <v>103</v>
      </c>
      <c r="C96" s="100" t="s">
        <v>227</v>
      </c>
      <c r="D96" s="100" t="s">
        <v>261</v>
      </c>
      <c r="E96" s="100" t="s">
        <v>162</v>
      </c>
      <c r="F96" s="100" t="s">
        <v>162</v>
      </c>
      <c r="G96" s="100"/>
      <c r="H96" s="100"/>
      <c r="I96" s="100"/>
      <c r="J96" s="100"/>
      <c r="K96" s="100"/>
      <c r="L96" s="100"/>
      <c r="M96" s="103">
        <f>M99+M102</f>
        <v>369483</v>
      </c>
      <c r="N96" s="103">
        <v>649286</v>
      </c>
      <c r="O96" s="103">
        <v>0</v>
      </c>
      <c r="P96" s="103">
        <v>649286</v>
      </c>
      <c r="Q96" s="103">
        <v>0</v>
      </c>
      <c r="R96" s="103">
        <v>649286</v>
      </c>
      <c r="S96" s="103">
        <v>0</v>
      </c>
      <c r="T96" s="103">
        <f>T99+T102</f>
        <v>101590</v>
      </c>
      <c r="U96" s="103">
        <f t="shared" si="11"/>
        <v>267893</v>
      </c>
    </row>
    <row r="97" spans="1:21" s="65" customFormat="1" ht="0.75" customHeight="1" hidden="1">
      <c r="A97" s="102" t="s">
        <v>228</v>
      </c>
      <c r="B97" s="100" t="s">
        <v>103</v>
      </c>
      <c r="C97" s="100" t="s">
        <v>227</v>
      </c>
      <c r="D97" s="100" t="s">
        <v>229</v>
      </c>
      <c r="E97" s="100" t="s">
        <v>230</v>
      </c>
      <c r="F97" s="100" t="s">
        <v>162</v>
      </c>
      <c r="G97" s="100"/>
      <c r="H97" s="100"/>
      <c r="I97" s="100"/>
      <c r="J97" s="100"/>
      <c r="K97" s="100"/>
      <c r="L97" s="100"/>
      <c r="M97" s="103">
        <v>200000</v>
      </c>
      <c r="N97" s="103">
        <v>200000</v>
      </c>
      <c r="O97" s="103">
        <v>0</v>
      </c>
      <c r="P97" s="103">
        <v>200000</v>
      </c>
      <c r="Q97" s="103">
        <v>0</v>
      </c>
      <c r="R97" s="103">
        <v>200000</v>
      </c>
      <c r="S97" s="103">
        <v>0</v>
      </c>
      <c r="T97" s="101">
        <f>T101</f>
        <v>0</v>
      </c>
      <c r="U97" s="103">
        <f t="shared" si="11"/>
        <v>200000</v>
      </c>
    </row>
    <row r="98" spans="1:21" s="65" customFormat="1" ht="24.75" customHeight="1" hidden="1">
      <c r="A98" s="102" t="s">
        <v>196</v>
      </c>
      <c r="B98" s="100" t="s">
        <v>103</v>
      </c>
      <c r="C98" s="100" t="s">
        <v>227</v>
      </c>
      <c r="D98" s="100" t="s">
        <v>231</v>
      </c>
      <c r="E98" s="100" t="s">
        <v>197</v>
      </c>
      <c r="F98" s="100" t="s">
        <v>162</v>
      </c>
      <c r="G98" s="100"/>
      <c r="H98" s="100"/>
      <c r="I98" s="100"/>
      <c r="J98" s="100"/>
      <c r="K98" s="100"/>
      <c r="L98" s="100"/>
      <c r="M98" s="103">
        <v>446106</v>
      </c>
      <c r="N98" s="103">
        <v>446106</v>
      </c>
      <c r="O98" s="103">
        <v>0</v>
      </c>
      <c r="P98" s="103">
        <v>446106</v>
      </c>
      <c r="Q98" s="103">
        <v>0</v>
      </c>
      <c r="R98" s="103">
        <v>446106</v>
      </c>
      <c r="S98" s="103">
        <v>0</v>
      </c>
      <c r="T98" s="101">
        <f>T102</f>
        <v>1590</v>
      </c>
      <c r="U98" s="103">
        <f t="shared" si="11"/>
        <v>444516</v>
      </c>
    </row>
    <row r="99" spans="1:21" s="65" customFormat="1" ht="78.75" customHeight="1">
      <c r="A99" s="102" t="s">
        <v>311</v>
      </c>
      <c r="B99" s="100" t="s">
        <v>103</v>
      </c>
      <c r="C99" s="100" t="s">
        <v>227</v>
      </c>
      <c r="D99" s="100" t="s">
        <v>305</v>
      </c>
      <c r="E99" s="100" t="s">
        <v>197</v>
      </c>
      <c r="F99" s="100" t="s">
        <v>197</v>
      </c>
      <c r="G99" s="100"/>
      <c r="H99" s="100"/>
      <c r="I99" s="100"/>
      <c r="J99" s="100"/>
      <c r="K99" s="100" t="s">
        <v>293</v>
      </c>
      <c r="L99" s="100" t="s">
        <v>293</v>
      </c>
      <c r="M99" s="103">
        <v>365508</v>
      </c>
      <c r="N99" s="103">
        <v>446106</v>
      </c>
      <c r="O99" s="103">
        <v>0</v>
      </c>
      <c r="P99" s="103">
        <v>446106</v>
      </c>
      <c r="Q99" s="103">
        <v>0</v>
      </c>
      <c r="R99" s="103">
        <v>446106</v>
      </c>
      <c r="S99" s="103">
        <v>0</v>
      </c>
      <c r="T99" s="103">
        <v>100000</v>
      </c>
      <c r="U99" s="103">
        <f t="shared" si="11"/>
        <v>265508</v>
      </c>
    </row>
    <row r="100" spans="1:21" s="65" customFormat="1" ht="15.75" customHeight="1" hidden="1">
      <c r="A100" s="102" t="s">
        <v>173</v>
      </c>
      <c r="B100" s="100" t="s">
        <v>103</v>
      </c>
      <c r="C100" s="100" t="s">
        <v>227</v>
      </c>
      <c r="D100" s="100" t="s">
        <v>231</v>
      </c>
      <c r="E100" s="100" t="s">
        <v>197</v>
      </c>
      <c r="F100" s="100" t="s">
        <v>199</v>
      </c>
      <c r="G100" s="100"/>
      <c r="H100" s="100"/>
      <c r="I100" s="100"/>
      <c r="J100" s="100"/>
      <c r="K100" s="100"/>
      <c r="L100" s="100"/>
      <c r="M100" s="103">
        <v>446106</v>
      </c>
      <c r="N100" s="103">
        <v>446106</v>
      </c>
      <c r="O100" s="103">
        <v>0</v>
      </c>
      <c r="P100" s="103">
        <v>446106</v>
      </c>
      <c r="Q100" s="103">
        <v>0</v>
      </c>
      <c r="R100" s="103">
        <v>446106</v>
      </c>
      <c r="S100" s="103">
        <v>0</v>
      </c>
      <c r="T100" s="103"/>
      <c r="U100" s="103">
        <f t="shared" si="11"/>
        <v>446106</v>
      </c>
    </row>
    <row r="101" spans="1:21" s="65" customFormat="1" ht="24.75" customHeight="1" hidden="1">
      <c r="A101" s="102" t="s">
        <v>196</v>
      </c>
      <c r="B101" s="100" t="s">
        <v>103</v>
      </c>
      <c r="C101" s="100" t="s">
        <v>227</v>
      </c>
      <c r="D101" s="100" t="s">
        <v>232</v>
      </c>
      <c r="E101" s="100" t="s">
        <v>197</v>
      </c>
      <c r="F101" s="100" t="s">
        <v>162</v>
      </c>
      <c r="G101" s="100"/>
      <c r="H101" s="100"/>
      <c r="I101" s="100"/>
      <c r="J101" s="100"/>
      <c r="K101" s="100"/>
      <c r="L101" s="100"/>
      <c r="M101" s="103">
        <v>3180</v>
      </c>
      <c r="N101" s="103">
        <v>3180</v>
      </c>
      <c r="O101" s="103">
        <v>0</v>
      </c>
      <c r="P101" s="103">
        <v>3180</v>
      </c>
      <c r="Q101" s="103">
        <v>0</v>
      </c>
      <c r="R101" s="103">
        <v>3180</v>
      </c>
      <c r="S101" s="103">
        <v>0</v>
      </c>
      <c r="T101" s="103"/>
      <c r="U101" s="103">
        <f t="shared" si="11"/>
        <v>3180</v>
      </c>
    </row>
    <row r="102" spans="1:21" s="65" customFormat="1" ht="108.75" customHeight="1">
      <c r="A102" s="102" t="s">
        <v>312</v>
      </c>
      <c r="B102" s="100" t="s">
        <v>103</v>
      </c>
      <c r="C102" s="100" t="s">
        <v>227</v>
      </c>
      <c r="D102" s="100" t="s">
        <v>306</v>
      </c>
      <c r="E102" s="100" t="s">
        <v>197</v>
      </c>
      <c r="F102" s="100" t="s">
        <v>197</v>
      </c>
      <c r="G102" s="100"/>
      <c r="H102" s="100"/>
      <c r="I102" s="100"/>
      <c r="J102" s="100"/>
      <c r="K102" s="100" t="s">
        <v>307</v>
      </c>
      <c r="L102" s="100" t="s">
        <v>293</v>
      </c>
      <c r="M102" s="103">
        <v>3975</v>
      </c>
      <c r="N102" s="103">
        <v>3180</v>
      </c>
      <c r="O102" s="103">
        <v>0</v>
      </c>
      <c r="P102" s="103">
        <v>3180</v>
      </c>
      <c r="Q102" s="103">
        <v>0</v>
      </c>
      <c r="R102" s="103">
        <v>3180</v>
      </c>
      <c r="S102" s="103">
        <v>0</v>
      </c>
      <c r="T102" s="103">
        <v>1590</v>
      </c>
      <c r="U102" s="103">
        <f t="shared" si="11"/>
        <v>2385</v>
      </c>
    </row>
    <row r="103" spans="1:21" s="65" customFormat="1" ht="12.75" customHeight="1" hidden="1">
      <c r="A103" s="102" t="s">
        <v>173</v>
      </c>
      <c r="B103" s="100" t="s">
        <v>103</v>
      </c>
      <c r="C103" s="100" t="s">
        <v>227</v>
      </c>
      <c r="D103" s="100" t="s">
        <v>232</v>
      </c>
      <c r="E103" s="100" t="s">
        <v>197</v>
      </c>
      <c r="F103" s="100" t="s">
        <v>199</v>
      </c>
      <c r="G103" s="100"/>
      <c r="H103" s="100"/>
      <c r="I103" s="100"/>
      <c r="J103" s="100"/>
      <c r="K103" s="100"/>
      <c r="L103" s="100"/>
      <c r="M103" s="103">
        <v>3180</v>
      </c>
      <c r="N103" s="103">
        <v>3180</v>
      </c>
      <c r="O103" s="103">
        <v>0</v>
      </c>
      <c r="P103" s="103">
        <v>3180</v>
      </c>
      <c r="Q103" s="103">
        <v>0</v>
      </c>
      <c r="R103" s="103">
        <v>3180</v>
      </c>
      <c r="S103" s="103">
        <v>0</v>
      </c>
      <c r="T103" s="103"/>
      <c r="U103" s="103">
        <f t="shared" si="11"/>
        <v>3180</v>
      </c>
    </row>
    <row r="104" spans="1:21" s="65" customFormat="1" ht="18.75" customHeight="1">
      <c r="A104" s="96" t="s">
        <v>233</v>
      </c>
      <c r="B104" s="99" t="s">
        <v>103</v>
      </c>
      <c r="C104" s="99" t="s">
        <v>234</v>
      </c>
      <c r="D104" s="99" t="s">
        <v>261</v>
      </c>
      <c r="E104" s="99" t="s">
        <v>162</v>
      </c>
      <c r="F104" s="99" t="s">
        <v>162</v>
      </c>
      <c r="G104" s="99"/>
      <c r="H104" s="99"/>
      <c r="I104" s="99"/>
      <c r="J104" s="99"/>
      <c r="K104" s="99"/>
      <c r="L104" s="99"/>
      <c r="M104" s="101">
        <v>185400</v>
      </c>
      <c r="N104" s="101">
        <v>185400</v>
      </c>
      <c r="O104" s="101">
        <v>0</v>
      </c>
      <c r="P104" s="101">
        <v>185400</v>
      </c>
      <c r="Q104" s="101">
        <v>0</v>
      </c>
      <c r="R104" s="101">
        <v>185400</v>
      </c>
      <c r="S104" s="101">
        <v>0</v>
      </c>
      <c r="T104" s="101">
        <f>T105</f>
        <v>61800.6</v>
      </c>
      <c r="U104" s="101">
        <f t="shared" si="11"/>
        <v>123599.4</v>
      </c>
    </row>
    <row r="105" spans="1:21" s="65" customFormat="1" ht="17.25" customHeight="1">
      <c r="A105" s="102" t="s">
        <v>235</v>
      </c>
      <c r="B105" s="100" t="s">
        <v>103</v>
      </c>
      <c r="C105" s="100" t="s">
        <v>236</v>
      </c>
      <c r="D105" s="100" t="s">
        <v>261</v>
      </c>
      <c r="E105" s="100" t="s">
        <v>162</v>
      </c>
      <c r="F105" s="100" t="s">
        <v>162</v>
      </c>
      <c r="G105" s="100"/>
      <c r="H105" s="100"/>
      <c r="I105" s="100"/>
      <c r="J105" s="100"/>
      <c r="K105" s="100"/>
      <c r="L105" s="100"/>
      <c r="M105" s="103">
        <v>185400</v>
      </c>
      <c r="N105" s="103">
        <v>185400</v>
      </c>
      <c r="O105" s="103">
        <v>0</v>
      </c>
      <c r="P105" s="103">
        <v>185400</v>
      </c>
      <c r="Q105" s="103">
        <v>0</v>
      </c>
      <c r="R105" s="103">
        <v>185400</v>
      </c>
      <c r="S105" s="103">
        <v>0</v>
      </c>
      <c r="T105" s="103">
        <f>T107</f>
        <v>61800.6</v>
      </c>
      <c r="U105" s="103">
        <f t="shared" si="11"/>
        <v>123599.4</v>
      </c>
    </row>
    <row r="106" spans="1:21" s="65" customFormat="1" ht="0.75" customHeight="1" hidden="1">
      <c r="A106" s="102" t="s">
        <v>237</v>
      </c>
      <c r="B106" s="100" t="s">
        <v>103</v>
      </c>
      <c r="C106" s="100" t="s">
        <v>236</v>
      </c>
      <c r="D106" s="100" t="s">
        <v>238</v>
      </c>
      <c r="E106" s="100" t="s">
        <v>239</v>
      </c>
      <c r="F106" s="100" t="s">
        <v>162</v>
      </c>
      <c r="G106" s="100"/>
      <c r="H106" s="100"/>
      <c r="I106" s="100"/>
      <c r="J106" s="100"/>
      <c r="K106" s="100"/>
      <c r="L106" s="100"/>
      <c r="M106" s="103">
        <v>185400</v>
      </c>
      <c r="N106" s="103">
        <v>185400</v>
      </c>
      <c r="O106" s="103">
        <v>0</v>
      </c>
      <c r="P106" s="103">
        <v>185400</v>
      </c>
      <c r="Q106" s="103">
        <v>0</v>
      </c>
      <c r="R106" s="103">
        <v>185400</v>
      </c>
      <c r="S106" s="103">
        <v>0</v>
      </c>
      <c r="T106" s="103"/>
      <c r="U106" s="103">
        <f t="shared" si="11"/>
        <v>185400</v>
      </c>
    </row>
    <row r="107" spans="1:21" s="65" customFormat="1" ht="57.75" customHeight="1">
      <c r="A107" s="102" t="s">
        <v>310</v>
      </c>
      <c r="B107" s="100" t="s">
        <v>103</v>
      </c>
      <c r="C107" s="100" t="s">
        <v>236</v>
      </c>
      <c r="D107" s="100" t="s">
        <v>308</v>
      </c>
      <c r="E107" s="100" t="s">
        <v>239</v>
      </c>
      <c r="F107" s="100" t="s">
        <v>239</v>
      </c>
      <c r="G107" s="100"/>
      <c r="H107" s="100"/>
      <c r="I107" s="100"/>
      <c r="J107" s="100"/>
      <c r="K107" s="100" t="s">
        <v>309</v>
      </c>
      <c r="L107" s="100" t="s">
        <v>309</v>
      </c>
      <c r="M107" s="103">
        <v>185400</v>
      </c>
      <c r="N107" s="103">
        <v>185400</v>
      </c>
      <c r="O107" s="103">
        <v>0</v>
      </c>
      <c r="P107" s="103">
        <v>185400</v>
      </c>
      <c r="Q107" s="103">
        <v>0</v>
      </c>
      <c r="R107" s="103">
        <v>185400</v>
      </c>
      <c r="S107" s="103">
        <v>0</v>
      </c>
      <c r="T107" s="103">
        <v>61800.6</v>
      </c>
      <c r="U107" s="103">
        <f t="shared" si="11"/>
        <v>123599.4</v>
      </c>
    </row>
    <row r="108" spans="1:21" s="65" customFormat="1" ht="33" customHeight="1">
      <c r="A108" s="102" t="s">
        <v>241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3">
        <f>Доходы!D16-Расходы!M115</f>
        <v>-122081.04000000004</v>
      </c>
      <c r="N108" s="103"/>
      <c r="O108" s="103"/>
      <c r="P108" s="103"/>
      <c r="Q108" s="103"/>
      <c r="R108" s="103"/>
      <c r="S108" s="103"/>
      <c r="T108" s="109">
        <f>Доходы!E16-Расходы!T115</f>
        <v>43163.09999999998</v>
      </c>
      <c r="U108" s="103">
        <f>M108-T108</f>
        <v>-165244.14</v>
      </c>
    </row>
    <row r="109" spans="1:21" s="65" customFormat="1" ht="26.25" customHeight="1" hidden="1">
      <c r="A109" s="105" t="s">
        <v>173</v>
      </c>
      <c r="B109" s="100" t="s">
        <v>103</v>
      </c>
      <c r="C109" s="100" t="s">
        <v>236</v>
      </c>
      <c r="D109" s="100" t="s">
        <v>238</v>
      </c>
      <c r="E109" s="100" t="s">
        <v>239</v>
      </c>
      <c r="F109" s="100" t="s">
        <v>240</v>
      </c>
      <c r="G109" s="100"/>
      <c r="H109" s="100"/>
      <c r="I109" s="100"/>
      <c r="J109" s="100"/>
      <c r="K109" s="100"/>
      <c r="L109" s="100"/>
      <c r="M109" s="103">
        <v>185400</v>
      </c>
      <c r="N109" s="103">
        <v>185400</v>
      </c>
      <c r="O109" s="103">
        <v>0</v>
      </c>
      <c r="P109" s="103">
        <v>185400</v>
      </c>
      <c r="Q109" s="103">
        <v>0</v>
      </c>
      <c r="R109" s="103">
        <v>185400</v>
      </c>
      <c r="S109" s="103">
        <v>0</v>
      </c>
      <c r="T109" s="103"/>
      <c r="U109" s="103">
        <v>185400</v>
      </c>
    </row>
    <row r="110" spans="1:21" s="65" customFormat="1" ht="12.75" customHeight="1" hidden="1">
      <c r="A110" s="105" t="s">
        <v>242</v>
      </c>
      <c r="B110" s="100" t="s">
        <v>103</v>
      </c>
      <c r="C110" s="100" t="s">
        <v>243</v>
      </c>
      <c r="D110" s="100" t="s">
        <v>161</v>
      </c>
      <c r="E110" s="100" t="s">
        <v>162</v>
      </c>
      <c r="F110" s="100" t="s">
        <v>162</v>
      </c>
      <c r="G110" s="100"/>
      <c r="H110" s="100"/>
      <c r="I110" s="100"/>
      <c r="J110" s="100"/>
      <c r="K110" s="100"/>
      <c r="L110" s="100"/>
      <c r="M110" s="103">
        <v>0</v>
      </c>
      <c r="N110" s="103">
        <v>0</v>
      </c>
      <c r="O110" s="103">
        <v>0</v>
      </c>
      <c r="P110" s="103">
        <v>0</v>
      </c>
      <c r="Q110" s="103">
        <v>0</v>
      </c>
      <c r="R110" s="103">
        <v>0</v>
      </c>
      <c r="S110" s="103">
        <v>0</v>
      </c>
      <c r="T110" s="103"/>
      <c r="U110" s="103">
        <v>49494</v>
      </c>
    </row>
    <row r="111" spans="1:21" s="65" customFormat="1" ht="12.75" customHeight="1" hidden="1">
      <c r="A111" s="105" t="s">
        <v>244</v>
      </c>
      <c r="B111" s="100" t="s">
        <v>103</v>
      </c>
      <c r="C111" s="100" t="s">
        <v>243</v>
      </c>
      <c r="D111" s="100" t="s">
        <v>245</v>
      </c>
      <c r="E111" s="100" t="s">
        <v>162</v>
      </c>
      <c r="F111" s="100" t="s">
        <v>162</v>
      </c>
      <c r="G111" s="100"/>
      <c r="H111" s="100"/>
      <c r="I111" s="100"/>
      <c r="J111" s="100"/>
      <c r="K111" s="100"/>
      <c r="L111" s="100"/>
      <c r="M111" s="103">
        <v>0</v>
      </c>
      <c r="N111" s="103">
        <v>0</v>
      </c>
      <c r="O111" s="103">
        <v>0</v>
      </c>
      <c r="P111" s="103">
        <v>0</v>
      </c>
      <c r="Q111" s="103">
        <v>0</v>
      </c>
      <c r="R111" s="103">
        <v>0</v>
      </c>
      <c r="S111" s="103">
        <v>0</v>
      </c>
      <c r="T111" s="103"/>
      <c r="U111" s="103">
        <v>49494</v>
      </c>
    </row>
    <row r="112" spans="1:21" s="65" customFormat="1" ht="24" hidden="1">
      <c r="A112" s="105" t="s">
        <v>246</v>
      </c>
      <c r="B112" s="100" t="s">
        <v>103</v>
      </c>
      <c r="C112" s="100" t="s">
        <v>243</v>
      </c>
      <c r="D112" s="100" t="s">
        <v>245</v>
      </c>
      <c r="E112" s="100" t="s">
        <v>247</v>
      </c>
      <c r="F112" s="100" t="s">
        <v>162</v>
      </c>
      <c r="G112" s="100"/>
      <c r="H112" s="100"/>
      <c r="I112" s="100"/>
      <c r="J112" s="100"/>
      <c r="K112" s="100"/>
      <c r="L112" s="100"/>
      <c r="M112" s="103">
        <v>0</v>
      </c>
      <c r="N112" s="103">
        <v>0</v>
      </c>
      <c r="O112" s="103">
        <v>0</v>
      </c>
      <c r="P112" s="103">
        <v>0</v>
      </c>
      <c r="Q112" s="103">
        <v>0</v>
      </c>
      <c r="R112" s="103">
        <v>0</v>
      </c>
      <c r="S112" s="103">
        <v>0</v>
      </c>
      <c r="T112" s="103"/>
      <c r="U112" s="103">
        <v>49494</v>
      </c>
    </row>
    <row r="113" spans="1:21" s="65" customFormat="1" ht="12.75" hidden="1">
      <c r="A113" s="105" t="s">
        <v>187</v>
      </c>
      <c r="B113" s="100" t="s">
        <v>103</v>
      </c>
      <c r="C113" s="100" t="s">
        <v>243</v>
      </c>
      <c r="D113" s="100" t="s">
        <v>245</v>
      </c>
      <c r="E113" s="100" t="s">
        <v>247</v>
      </c>
      <c r="F113" s="100" t="s">
        <v>188</v>
      </c>
      <c r="G113" s="100"/>
      <c r="H113" s="100"/>
      <c r="I113" s="100"/>
      <c r="J113" s="100"/>
      <c r="K113" s="100"/>
      <c r="L113" s="100"/>
      <c r="M113" s="103">
        <v>0</v>
      </c>
      <c r="N113" s="103">
        <v>0</v>
      </c>
      <c r="O113" s="103">
        <v>0</v>
      </c>
      <c r="P113" s="103">
        <v>0</v>
      </c>
      <c r="Q113" s="103">
        <v>0</v>
      </c>
      <c r="R113" s="103">
        <v>0</v>
      </c>
      <c r="S113" s="103">
        <v>0</v>
      </c>
      <c r="T113" s="103"/>
      <c r="U113" s="103">
        <v>49494</v>
      </c>
    </row>
    <row r="114" spans="1:21" s="65" customFormat="1" ht="12.75" hidden="1">
      <c r="A114" s="105" t="s">
        <v>173</v>
      </c>
      <c r="B114" s="100" t="s">
        <v>103</v>
      </c>
      <c r="C114" s="100" t="s">
        <v>243</v>
      </c>
      <c r="D114" s="100" t="s">
        <v>245</v>
      </c>
      <c r="E114" s="100" t="s">
        <v>247</v>
      </c>
      <c r="F114" s="100" t="s">
        <v>188</v>
      </c>
      <c r="G114" s="100"/>
      <c r="H114" s="100"/>
      <c r="I114" s="100"/>
      <c r="J114" s="100"/>
      <c r="K114" s="100"/>
      <c r="L114" s="100"/>
      <c r="M114" s="103">
        <v>0</v>
      </c>
      <c r="N114" s="103">
        <v>0</v>
      </c>
      <c r="O114" s="103">
        <v>0</v>
      </c>
      <c r="P114" s="103">
        <v>0</v>
      </c>
      <c r="Q114" s="103">
        <v>0</v>
      </c>
      <c r="R114" s="103">
        <v>0</v>
      </c>
      <c r="S114" s="103">
        <v>0</v>
      </c>
      <c r="T114" s="103"/>
      <c r="U114" s="103">
        <v>49494</v>
      </c>
    </row>
    <row r="115" spans="1:21" s="65" customFormat="1" ht="12.75">
      <c r="A115" s="126" t="s">
        <v>248</v>
      </c>
      <c r="B115" s="126"/>
      <c r="C115" s="126"/>
      <c r="D115" s="126"/>
      <c r="E115" s="126"/>
      <c r="F115" s="126"/>
      <c r="G115" s="126"/>
      <c r="H115" s="106"/>
      <c r="I115" s="106"/>
      <c r="J115" s="106"/>
      <c r="K115" s="106"/>
      <c r="L115" s="106"/>
      <c r="M115" s="107">
        <f>+M79+M85+M95+M104+M70+M6</f>
        <v>1982444.04</v>
      </c>
      <c r="N115" s="107">
        <f aca="true" t="shared" si="13" ref="N115:S115">+N79+N85+N95+N104+N70+N6</f>
        <v>1631900</v>
      </c>
      <c r="O115" s="107">
        <f t="shared" si="13"/>
        <v>0</v>
      </c>
      <c r="P115" s="107">
        <f t="shared" si="13"/>
        <v>1631900</v>
      </c>
      <c r="Q115" s="107">
        <f t="shared" si="13"/>
        <v>0</v>
      </c>
      <c r="R115" s="107">
        <f t="shared" si="13"/>
        <v>1631900</v>
      </c>
      <c r="S115" s="107">
        <f t="shared" si="13"/>
        <v>0</v>
      </c>
      <c r="T115" s="107">
        <f>+T79+T85+T95+T104+T70+T6</f>
        <v>709659.41</v>
      </c>
      <c r="U115" s="107">
        <f>M115-T115</f>
        <v>1272784.63</v>
      </c>
    </row>
    <row r="116" spans="6:8" s="23" customFormat="1" ht="12.75">
      <c r="F116" s="37"/>
      <c r="G116" s="37"/>
      <c r="H116" s="37"/>
    </row>
    <row r="122" ht="18.75">
      <c r="C122" s="87"/>
    </row>
    <row r="123" ht="18.75">
      <c r="C123" s="87"/>
    </row>
  </sheetData>
  <sheetProtection/>
  <mergeCells count="4">
    <mergeCell ref="A115:G115"/>
    <mergeCell ref="A1:G1"/>
    <mergeCell ref="A2:U2"/>
    <mergeCell ref="A3:U3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0">
      <selection activeCell="E12" sqref="E12"/>
    </sheetView>
  </sheetViews>
  <sheetFormatPr defaultColWidth="9.00390625" defaultRowHeight="12.75"/>
  <cols>
    <col min="1" max="1" width="30.625" style="33" customWidth="1"/>
    <col min="2" max="2" width="8.125" style="33" customWidth="1"/>
    <col min="3" max="3" width="20.00390625" style="34" customWidth="1"/>
    <col min="4" max="4" width="14.125" style="35" customWidth="1"/>
    <col min="5" max="5" width="11.875" style="31" customWidth="1"/>
    <col min="6" max="6" width="10.875" style="32" customWidth="1"/>
    <col min="7" max="8" width="0.74609375" style="32" customWidth="1"/>
    <col min="9" max="16384" width="9.125" style="32" customWidth="1"/>
  </cols>
  <sheetData>
    <row r="1" spans="1:6" s="30" customFormat="1" ht="12.75" customHeight="1">
      <c r="A1" s="130"/>
      <c r="B1" s="130"/>
      <c r="C1" s="130"/>
      <c r="D1" s="130"/>
      <c r="E1" s="130"/>
      <c r="F1" s="130"/>
    </row>
    <row r="2" spans="1:6" s="30" customFormat="1" ht="12.75" customHeight="1">
      <c r="A2" s="15"/>
      <c r="B2" s="20"/>
      <c r="C2" s="42"/>
      <c r="D2" s="43"/>
      <c r="E2" s="44"/>
      <c r="F2" s="45" t="s">
        <v>13</v>
      </c>
    </row>
    <row r="3" spans="1:6" s="30" customFormat="1" ht="12.75" customHeight="1">
      <c r="A3" s="46" t="s">
        <v>15</v>
      </c>
      <c r="B3"/>
      <c r="C3" s="47"/>
      <c r="D3" s="48"/>
      <c r="E3" s="49"/>
      <c r="F3" s="50"/>
    </row>
    <row r="4" spans="1:6" s="30" customFormat="1" ht="12.75" customHeight="1">
      <c r="A4" s="18"/>
      <c r="B4" s="51"/>
      <c r="C4" s="52"/>
      <c r="D4" s="53"/>
      <c r="E4" s="53"/>
      <c r="F4" s="52"/>
    </row>
    <row r="5" spans="1:6" s="30" customFormat="1" ht="12.75" customHeight="1">
      <c r="A5" s="131" t="s">
        <v>4</v>
      </c>
      <c r="B5" s="132" t="s">
        <v>17</v>
      </c>
      <c r="C5" s="118" t="s">
        <v>25</v>
      </c>
      <c r="D5" s="123" t="s">
        <v>18</v>
      </c>
      <c r="E5" s="137" t="s">
        <v>8</v>
      </c>
      <c r="F5" s="140" t="s">
        <v>16</v>
      </c>
    </row>
    <row r="6" spans="1:6" s="30" customFormat="1" ht="12.75" customHeight="1">
      <c r="A6" s="111"/>
      <c r="B6" s="133"/>
      <c r="C6" s="135"/>
      <c r="D6" s="119"/>
      <c r="E6" s="138"/>
      <c r="F6" s="141"/>
    </row>
    <row r="7" spans="1:6" s="30" customFormat="1" ht="12.75" customHeight="1">
      <c r="A7" s="111"/>
      <c r="B7" s="133"/>
      <c r="C7" s="135"/>
      <c r="D7" s="119"/>
      <c r="E7" s="138"/>
      <c r="F7" s="142"/>
    </row>
    <row r="8" spans="1:6" s="30" customFormat="1" ht="12.75" customHeight="1">
      <c r="A8" s="111"/>
      <c r="B8" s="133"/>
      <c r="C8" s="135"/>
      <c r="D8" s="119"/>
      <c r="E8" s="138"/>
      <c r="F8" s="142"/>
    </row>
    <row r="9" spans="1:6" s="30" customFormat="1" ht="12.75" customHeight="1">
      <c r="A9" s="112"/>
      <c r="B9" s="134"/>
      <c r="C9" s="136"/>
      <c r="D9" s="120"/>
      <c r="E9" s="139"/>
      <c r="F9" s="143"/>
    </row>
    <row r="10" spans="1:6" s="30" customFormat="1" ht="12.75" customHeight="1" thickBot="1">
      <c r="A10" s="28">
        <v>1</v>
      </c>
      <c r="B10" s="5">
        <v>2</v>
      </c>
      <c r="C10" s="39">
        <v>3</v>
      </c>
      <c r="D10" s="40" t="s">
        <v>1</v>
      </c>
      <c r="E10" s="40" t="s">
        <v>2</v>
      </c>
      <c r="F10" s="40" t="s">
        <v>5</v>
      </c>
    </row>
    <row r="11" spans="1:10" s="21" customFormat="1" ht="22.5">
      <c r="A11" s="59" t="s">
        <v>29</v>
      </c>
      <c r="B11" s="60">
        <v>500</v>
      </c>
      <c r="C11" s="70" t="s">
        <v>141</v>
      </c>
      <c r="D11" s="103">
        <f>D12</f>
        <v>122081.04</v>
      </c>
      <c r="E11" s="109">
        <f>E12</f>
        <v>-43163.1</v>
      </c>
      <c r="F11" s="109">
        <f>D11-E11</f>
        <v>165244.13999999998</v>
      </c>
      <c r="G11" s="37"/>
      <c r="H11" s="37"/>
      <c r="I11" s="37"/>
      <c r="J11" s="37"/>
    </row>
    <row r="12" spans="1:10" s="69" customFormat="1" ht="22.5">
      <c r="A12" s="64" t="s">
        <v>36</v>
      </c>
      <c r="B12" s="71" t="s">
        <v>33</v>
      </c>
      <c r="C12" s="72" t="s">
        <v>132</v>
      </c>
      <c r="D12" s="103">
        <v>122081.04</v>
      </c>
      <c r="E12" s="109">
        <v>-43163.1</v>
      </c>
      <c r="F12" s="109">
        <f>D12-E12</f>
        <v>165244.13999999998</v>
      </c>
      <c r="G12" s="68"/>
      <c r="H12" s="68"/>
      <c r="I12" s="68"/>
      <c r="J12" s="68"/>
    </row>
    <row r="13" spans="1:10" s="69" customFormat="1" ht="22.5">
      <c r="A13" s="64" t="s">
        <v>37</v>
      </c>
      <c r="B13" s="71" t="s">
        <v>33</v>
      </c>
      <c r="C13" s="72" t="s">
        <v>133</v>
      </c>
      <c r="D13" s="84">
        <v>-1860363</v>
      </c>
      <c r="E13" s="84">
        <v>-752822.51</v>
      </c>
      <c r="F13" s="61">
        <f aca="true" t="shared" si="0" ref="F13:F20">D13-E13</f>
        <v>-1107540.49</v>
      </c>
      <c r="G13" s="68"/>
      <c r="H13" s="68"/>
      <c r="I13" s="68"/>
      <c r="J13" s="68"/>
    </row>
    <row r="14" spans="1:10" s="69" customFormat="1" ht="22.5">
      <c r="A14" s="64" t="s">
        <v>38</v>
      </c>
      <c r="B14" s="71" t="s">
        <v>33</v>
      </c>
      <c r="C14" s="72" t="s">
        <v>134</v>
      </c>
      <c r="D14" s="107">
        <v>1982444.04</v>
      </c>
      <c r="E14" s="67">
        <v>709659.41</v>
      </c>
      <c r="F14" s="61">
        <f>D14-E14</f>
        <v>1272784.63</v>
      </c>
      <c r="G14" s="68"/>
      <c r="H14" s="68"/>
      <c r="I14" s="68"/>
      <c r="J14" s="68" t="s">
        <v>144</v>
      </c>
    </row>
    <row r="15" spans="1:10" s="69" customFormat="1" ht="22.5">
      <c r="A15" s="64" t="s">
        <v>39</v>
      </c>
      <c r="B15" s="71" t="s">
        <v>34</v>
      </c>
      <c r="C15" s="72" t="s">
        <v>135</v>
      </c>
      <c r="D15" s="84">
        <v>-1860363</v>
      </c>
      <c r="E15" s="84">
        <v>-752822.51</v>
      </c>
      <c r="F15" s="61">
        <f>D15-E15</f>
        <v>-1107540.49</v>
      </c>
      <c r="G15" s="68"/>
      <c r="H15" s="68"/>
      <c r="I15" s="68"/>
      <c r="J15" s="68"/>
    </row>
    <row r="16" spans="1:10" s="69" customFormat="1" ht="22.5">
      <c r="A16" s="64" t="s">
        <v>40</v>
      </c>
      <c r="B16" s="71" t="s">
        <v>34</v>
      </c>
      <c r="C16" s="72" t="s">
        <v>136</v>
      </c>
      <c r="D16" s="84">
        <v>-1860363</v>
      </c>
      <c r="E16" s="84">
        <v>-752822.51</v>
      </c>
      <c r="F16" s="61">
        <f t="shared" si="0"/>
        <v>-1107540.49</v>
      </c>
      <c r="G16" s="68"/>
      <c r="H16" s="68"/>
      <c r="I16" s="68"/>
      <c r="J16" s="68"/>
    </row>
    <row r="17" spans="1:10" s="69" customFormat="1" ht="33.75">
      <c r="A17" s="64" t="s">
        <v>41</v>
      </c>
      <c r="B17" s="71" t="s">
        <v>34</v>
      </c>
      <c r="C17" s="72" t="s">
        <v>137</v>
      </c>
      <c r="D17" s="84">
        <v>-1860363</v>
      </c>
      <c r="E17" s="84">
        <v>-752822.51</v>
      </c>
      <c r="F17" s="61">
        <f t="shared" si="0"/>
        <v>-1107540.49</v>
      </c>
      <c r="G17" s="68"/>
      <c r="H17" s="68"/>
      <c r="I17" s="68"/>
      <c r="J17" s="68"/>
    </row>
    <row r="18" spans="1:10" s="69" customFormat="1" ht="22.5">
      <c r="A18" s="64" t="s">
        <v>42</v>
      </c>
      <c r="B18" s="71" t="s">
        <v>35</v>
      </c>
      <c r="C18" s="72" t="s">
        <v>138</v>
      </c>
      <c r="D18" s="107">
        <v>1982444.04</v>
      </c>
      <c r="E18" s="67">
        <v>709659.41</v>
      </c>
      <c r="F18" s="61">
        <f t="shared" si="0"/>
        <v>1272784.63</v>
      </c>
      <c r="G18" s="68"/>
      <c r="H18" s="68"/>
      <c r="I18" s="68"/>
      <c r="J18" s="68"/>
    </row>
    <row r="19" spans="1:10" s="69" customFormat="1" ht="22.5">
      <c r="A19" s="64" t="s">
        <v>43</v>
      </c>
      <c r="B19" s="71" t="s">
        <v>35</v>
      </c>
      <c r="C19" s="72" t="s">
        <v>139</v>
      </c>
      <c r="D19" s="107">
        <v>1982444.04</v>
      </c>
      <c r="E19" s="67">
        <v>709659.41</v>
      </c>
      <c r="F19" s="61">
        <f t="shared" si="0"/>
        <v>1272784.63</v>
      </c>
      <c r="G19" s="68"/>
      <c r="H19" s="68"/>
      <c r="I19" s="68"/>
      <c r="J19" s="68"/>
    </row>
    <row r="20" spans="1:10" s="69" customFormat="1" ht="33.75">
      <c r="A20" s="64" t="s">
        <v>44</v>
      </c>
      <c r="B20" s="71" t="s">
        <v>35</v>
      </c>
      <c r="C20" s="72" t="s">
        <v>140</v>
      </c>
      <c r="D20" s="110">
        <v>1982444.04</v>
      </c>
      <c r="E20" s="67">
        <v>709659.41</v>
      </c>
      <c r="F20" s="61">
        <f t="shared" si="0"/>
        <v>1272784.63</v>
      </c>
      <c r="G20" s="68"/>
      <c r="H20" s="68"/>
      <c r="I20" s="68"/>
      <c r="J20" s="68"/>
    </row>
    <row r="21" spans="1:3" s="37" customFormat="1" ht="12.75">
      <c r="A21" s="23"/>
      <c r="B21" s="23"/>
      <c r="C21" s="23"/>
    </row>
    <row r="22" spans="1:3" s="37" customFormat="1" ht="12.75">
      <c r="A22" s="129" t="s">
        <v>30</v>
      </c>
      <c r="B22" s="129"/>
      <c r="C22" s="62" t="s">
        <v>143</v>
      </c>
    </row>
    <row r="23" spans="1:3" ht="12">
      <c r="A23" s="55" t="s">
        <v>31</v>
      </c>
      <c r="B23" s="56"/>
      <c r="C23" s="55" t="s">
        <v>19</v>
      </c>
    </row>
    <row r="24" spans="1:3" ht="12.75">
      <c r="A24" s="1"/>
      <c r="B24" s="1"/>
      <c r="C24" s="1"/>
    </row>
    <row r="25" spans="1:3" ht="12.75" hidden="1">
      <c r="A25" s="1"/>
      <c r="B25" s="1"/>
      <c r="C25" s="1"/>
    </row>
    <row r="26" spans="1:3" ht="12" hidden="1">
      <c r="A26" s="20"/>
      <c r="B26" s="16"/>
      <c r="C26" s="16"/>
    </row>
    <row r="27" spans="1:3" ht="12" hidden="1">
      <c r="A27" s="4"/>
      <c r="B27" s="4"/>
      <c r="C27" s="4"/>
    </row>
    <row r="28" spans="1:3" ht="12" hidden="1">
      <c r="A28" s="55"/>
      <c r="B28" s="15"/>
      <c r="C28" s="55"/>
    </row>
    <row r="29" spans="1:3" ht="12" hidden="1">
      <c r="A29" s="4"/>
      <c r="B29" s="4"/>
      <c r="C29" s="4"/>
    </row>
    <row r="30" spans="1:3" ht="12">
      <c r="A30" s="7" t="s">
        <v>32</v>
      </c>
      <c r="B30" s="7"/>
      <c r="C30" s="57" t="s">
        <v>131</v>
      </c>
    </row>
    <row r="31" spans="1:3" ht="12">
      <c r="A31" s="55" t="s">
        <v>31</v>
      </c>
      <c r="B31" s="15"/>
      <c r="C31" s="55" t="s">
        <v>19</v>
      </c>
    </row>
    <row r="32" spans="1:3" ht="0.75" customHeight="1">
      <c r="A32" s="7"/>
      <c r="B32" s="7"/>
      <c r="C32" s="15"/>
    </row>
    <row r="33" spans="1:6" ht="12.75">
      <c r="A33" s="7" t="s">
        <v>126</v>
      </c>
      <c r="B33" s="1"/>
      <c r="C33" s="1"/>
      <c r="D33" s="37"/>
      <c r="E33" s="37"/>
      <c r="F33" s="37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Customer</cp:lastModifiedBy>
  <cp:lastPrinted>2016-05-05T11:15:00Z</cp:lastPrinted>
  <dcterms:created xsi:type="dcterms:W3CDTF">1999-06-18T11:49:53Z</dcterms:created>
  <dcterms:modified xsi:type="dcterms:W3CDTF">2016-05-05T11:16:15Z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