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634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<sst xmlns="http://schemas.openxmlformats.org/spreadsheetml/2006/main" count="652" uniqueCount="375">
  <si>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</si>
  <si>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</si>
  <si>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</si>
  <si>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</si>
  <si>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</si>
  <si>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</si>
  <si>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</si>
  <si>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</si>
  <si>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</si>
  <si>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</si>
  <si>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</si>
  <si>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</si>
  <si>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</si>
  <si>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</si>
  <si>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</si>
  <si>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</si>
  <si>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</si>
  <si>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</si>
  <si>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</si>
  <si>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</si>
  <si>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</si>
  <si>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</si>
  <si>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</si>
  <si>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</si>
  <si>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</si>
  <si>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</si>
  <si>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</si>
  <si>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</si>
  <si>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</si>
  <si>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</si>
  <si>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</si>
  <si>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</si>
  <si>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</si>
  <si>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</si>
  <si>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</si>
  <si>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</si>
  <si>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</si>
  <si>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</si>
  <si>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</si>
  <si>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</si>
  <si>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</si>
  <si>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</si>
  <si>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</si>
  <si>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</si>
  <si>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Транспортные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</si>
  <si>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</si>
  <si>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</si>
  <si>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</si>
  <si>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</si>
  <si>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</si>
  <si>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</si>
  <si>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</si>
  <si>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</si>
  <si>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</si>
  <si>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</si>
  <si>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</si>
  <si>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</si>
  <si>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</si>
  <si>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</si>
  <si>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</si>
  <si>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</si>
  <si>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</si>
  <si>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</si>
  <si>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</si>
  <si>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</si>
  <si>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</si>
  <si>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</si>
  <si>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</si>
  <si>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</si>
  <si>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</si>
  <si>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</si>
  <si>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</si>
  <si>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</si>
  <si>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</si>
  <si>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</si>
  <si>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</si>
  <si>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</si>
  <si>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</si>
  <si>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</si>
  <si>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</si>
  <si>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</si>
  <si>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</si>
  <si>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</si>
  <si>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</si>
  <si>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</si>
  <si>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</si>
  <si>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</si>
  <si>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</si>
  <si>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</si>
  <si>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</si>
  <si>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</si>
  <si>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</si>
  <si>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</si>
  <si>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</si>
  <si>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</si>
  <si>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</si>
  <si>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</si>
  <si>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00605036000500500310</t>
  </si>
  <si>
    <t>00604015100302013213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</si>
  <si>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</si>
  <si>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</si>
  <si>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</si>
  <si>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</si>
  <si>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18210600000000000000</t>
  </si>
  <si>
    <t>18210102000010000110</t>
  </si>
  <si>
    <t>18210100000000000000</t>
  </si>
  <si>
    <t xml:space="preserve">  КУЛЬТУРА, КИНЕМАТОГРАФИЯ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</si>
  <si>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</si>
  <si>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</si>
  <si>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</si>
  <si>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</si>
  <si>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СОЦИАЛЬНАЯ ПОЛИТИКА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</si>
  <si>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</si>
  <si>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</si>
  <si>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</si>
  <si>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</si>
  <si>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</si>
  <si>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</si>
  <si>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</si>
  <si>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</si>
  <si>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</si>
  <si>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>00611105035000000120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</si>
  <si>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</si>
  <si>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</si>
  <si>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</si>
  <si>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0061040020400240310</t>
  </si>
  <si>
    <t>00601040020400240340</t>
  </si>
  <si>
    <t>18210102010011000110</t>
  </si>
  <si>
    <t>00608014409900611000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</si>
  <si>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</si>
  <si>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00701040020400240310</t>
  </si>
  <si>
    <t>18210000000000000000</t>
  </si>
  <si>
    <r>
  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</si>
  <si>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Глава муниципального образования</t>
  </si>
  <si>
    <t>Центральный аппарат</t>
  </si>
  <si>
    <t>Уличное освещение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</si>
  <si>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</si>
  <si>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</si>
  <si>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</si>
  <si>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</si>
  <si>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Иные межбюджетные трансферты бюджетам муниципальных районов на осуществление передаваемых полномочий по осуществлению внешнего муниципального финансового контроля</t>
  </si>
  <si>
    <t>Прочие безвозмездные поступления</t>
  </si>
  <si>
    <t>00420700000000000000</t>
  </si>
  <si>
    <t>Прочие безвозмездные поступления в бюджеты поселений</t>
  </si>
  <si>
    <t>00420705000100000180</t>
  </si>
  <si>
    <t>00420705030100000180</t>
  </si>
  <si>
    <t>Земельный налог с организаций</t>
  </si>
  <si>
    <t xml:space="preserve">  Земельный налог с организаций, обладающих  земельным участком, расположенным в границах сельских поселений</t>
  </si>
  <si>
    <t xml:space="preserve">  Дотации бюджетам сельских  поселений на выравнивание бюджетной обеспеченности</t>
  </si>
  <si>
    <t xml:space="preserve">  Дотации бюджетам сельских  поселений на поддержку мер по обеспечению сбалансированности бюджетов</t>
  </si>
  <si>
    <t>Прочие безвозмездные поступления в бюджеты сельских  поселений</t>
  </si>
  <si>
    <t xml:space="preserve">  Субвенции бюджетам сельских  поселений на выполнение передаваемых полномочий субъектов Российской Федерации</t>
  </si>
  <si>
    <t xml:space="preserve">  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</si>
  <si>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</t>
  </si>
  <si>
    <t>1821060603310100110</t>
  </si>
  <si>
    <t>18210606030000000110</t>
  </si>
  <si>
    <t>НАЦИОНАЛЬНАЯ БЕЗОПАСНОСТЬ И ПРАВООХРАНИТЕЛЬНАЯ ДЕЯТЕЛЬНОСТЬ</t>
  </si>
  <si>
    <t>Мероприятия по обеспечению пожарной безопасности</t>
  </si>
  <si>
    <t>Прочие мероприятия по благоустройству</t>
  </si>
  <si>
    <t xml:space="preserve">Доходы от сдачи в аренду имущества, находящегося в оперативном управлении поселения и созданных ими учреждений (за исключением имущества  автономных учреждений) </t>
  </si>
  <si>
    <t>Средства самообложения граждан</t>
  </si>
  <si>
    <t>Средства самообложения граждан, зачисляемые в бюджеты сельских  поселений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</si>
  <si>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</si>
  <si>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Другие общегосударственные вопросы</t>
  </si>
  <si>
    <t>Расходы по содержанию муниципального имущества</t>
  </si>
  <si>
    <t>Пенсии, пособия, выплачиваемые организациями сектора государственного управления (кредиторская задолженность)</t>
  </si>
  <si>
    <t>Пенсии, пособия, выплачиваемые организациями сектора государственного управления (текущие расходы)</t>
  </si>
  <si>
    <t>Перечисления другим бюджетам бюджетной системы Российской Федерации (текущие расходы)</t>
  </si>
  <si>
    <t xml:space="preserve">  Работы, услуги по содержанию имущества (текущие расходы)</t>
  </si>
  <si>
    <t xml:space="preserve">  Коммунальные услуги (текущие расходы)</t>
  </si>
  <si>
    <t>Рег.</t>
  </si>
  <si>
    <t>класс</t>
  </si>
  <si>
    <t>22630</t>
  </si>
  <si>
    <t>12630</t>
  </si>
  <si>
    <t>12510</t>
  </si>
  <si>
    <t>12250</t>
  </si>
  <si>
    <t>12230</t>
  </si>
  <si>
    <t>13400</t>
  </si>
  <si>
    <t xml:space="preserve">  Увеличение стоимости материальных запасов (текущие расходы)</t>
  </si>
  <si>
    <t>12130</t>
  </si>
  <si>
    <t>12110</t>
  </si>
  <si>
    <t>12902</t>
  </si>
  <si>
    <t xml:space="preserve">  Прочие работы, услуги (текущие расходы)</t>
  </si>
  <si>
    <t>12260</t>
  </si>
  <si>
    <t xml:space="preserve">  Прочие работы, услуги (кредиторская задолженность)</t>
  </si>
  <si>
    <t xml:space="preserve">  Работы, услуги по содержанию имущества (кредиторская задолженность)</t>
  </si>
  <si>
    <t>22250</t>
  </si>
  <si>
    <t xml:space="preserve">  Коммунальные услуги (кредиторская задолженность)</t>
  </si>
  <si>
    <t>22230</t>
  </si>
  <si>
    <t>Уплата налогов (текущие расходы)</t>
  </si>
  <si>
    <t>Прочие расходы (кроме уплаты налогов (текущие расходы)</t>
  </si>
  <si>
    <t>12901</t>
  </si>
  <si>
    <t>22260</t>
  </si>
  <si>
    <t xml:space="preserve">  Услуги связи (текущие расходы)</t>
  </si>
  <si>
    <t>12210</t>
  </si>
  <si>
    <t xml:space="preserve">  Услуги связи (кредиторская задолженность)</t>
  </si>
  <si>
    <t>22210</t>
  </si>
  <si>
    <t xml:space="preserve">  Начисления на выплаты по оплате труда (текущие расходы)</t>
  </si>
  <si>
    <t xml:space="preserve">  Начисления на выплаты по оплате труда (кредиторская задолженность)</t>
  </si>
  <si>
    <t>22130</t>
  </si>
  <si>
    <t xml:space="preserve">  Заработная плата (текущие расходы)</t>
  </si>
  <si>
    <t xml:space="preserve">  Заработная плата (кредиторская задолженность)</t>
  </si>
  <si>
    <t>22110</t>
  </si>
  <si>
    <t>Резервные фонды суббъектов Российской Федерации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</si>
  <si>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</si>
  <si>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</si>
  <si>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</si>
  <si>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</si>
  <si>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</si>
  <si>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</si>
  <si>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</si>
  <si>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</si>
  <si>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</si>
  <si>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</si>
  <si>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</si>
  <si>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</si>
  <si>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</si>
  <si>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</si>
  <si>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</si>
  <si>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</si>
  <si>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 xml:space="preserve">                                                                                        (подпись)</t>
  </si>
  <si>
    <t>(расшифровка подписи)</t>
  </si>
  <si>
    <t>Главный бухгалтер                _________________</t>
  </si>
  <si>
    <t>98885000000000000000</t>
  </si>
  <si>
    <t>988 10000000000000000 00000</t>
  </si>
  <si>
    <t>988 10010000000000000 00000</t>
  </si>
  <si>
    <t>988 10010004910100312 12630</t>
  </si>
  <si>
    <t>988 10010004910100312 22630</t>
  </si>
  <si>
    <t>988 02030901251180129(365)</t>
  </si>
  <si>
    <t>988 01040 000020400 244 22230</t>
  </si>
  <si>
    <t>988 0309 0000000000 000 00000</t>
  </si>
  <si>
    <t>988 0309 0004470010 000 00000</t>
  </si>
  <si>
    <t>988 0309 0004470010 244 12250</t>
  </si>
  <si>
    <t>988 0503 0006000500 000 00000</t>
  </si>
  <si>
    <t>988 0503 0006000500 244 12250</t>
  </si>
  <si>
    <t>22902</t>
  </si>
  <si>
    <t>Уплата налогов (кредиторская задолженность)</t>
  </si>
  <si>
    <t>988 0104 0000020400 244 13100</t>
  </si>
  <si>
    <t>13100</t>
  </si>
  <si>
    <t xml:space="preserve">  Увеличение стоимости основных средств (текущие расходы)</t>
  </si>
  <si>
    <t>23400</t>
  </si>
  <si>
    <t xml:space="preserve">Руководитель                          ___________                        </t>
  </si>
  <si>
    <t xml:space="preserve">         по ОКТМО</t>
  </si>
  <si>
    <t xml:space="preserve">  Налог на имущество физических лиц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</si>
  <si>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</si>
  <si>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</si>
  <si>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</si>
  <si>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>18210601030102000110</t>
  </si>
  <si>
    <t>Прочие расходы (текущие расходы кроме уплаты налогов)</t>
  </si>
  <si>
    <t>Колюдовская  сельская администрация Красногорского района Брянской области</t>
  </si>
  <si>
    <t>Колюдовское  сельское поселение</t>
  </si>
  <si>
    <t>Налог на доходы физических лиц с доходов , полученных  физическими лицамиами в соответствии со статьей 228 Налогового Кодекса Российской Федерации</t>
  </si>
  <si>
    <t>Прочие дотации бюджетам сельских поселений</t>
  </si>
  <si>
    <t>00020201999100000151</t>
  </si>
  <si>
    <t>00011700000000000000</t>
  </si>
  <si>
    <t>00011714000000000180</t>
  </si>
  <si>
    <t>00011714030100000180</t>
  </si>
  <si>
    <t>00020200000000000000</t>
  </si>
  <si>
    <t>00020201000000000151</t>
  </si>
  <si>
    <t>00020201001000000151</t>
  </si>
  <si>
    <t>00020201001100000151</t>
  </si>
  <si>
    <t>00020203000000000151</t>
  </si>
  <si>
    <t>00020203015000000151</t>
  </si>
  <si>
    <t>00020203015100000151</t>
  </si>
  <si>
    <t>00020203024000000151</t>
  </si>
  <si>
    <t>00020203024100000151</t>
  </si>
  <si>
    <t>00010804020011000110</t>
  </si>
  <si>
    <t>04117992</t>
  </si>
  <si>
    <t>15634420</t>
  </si>
  <si>
    <t>002</t>
  </si>
  <si>
    <t xml:space="preserve">  Уплата налогов (кредиторская задолженность)</t>
  </si>
  <si>
    <t>Национальная безопасностьи правоохранительная деятельность</t>
  </si>
  <si>
    <t>002 0300 0000000000 0000  00000</t>
  </si>
  <si>
    <t>Обеспечение пожарной безопасности</t>
  </si>
  <si>
    <t>002 0310 0000000000 0000 00000</t>
  </si>
  <si>
    <t>002 0310 0007952000 00000</t>
  </si>
  <si>
    <t>002 0310 0007952000 244 13400</t>
  </si>
  <si>
    <t>002 0503 0006000500 244 12230</t>
  </si>
  <si>
    <t>002 0503 0006000500 244 13100</t>
  </si>
  <si>
    <t>КОММУНАЛЬНОЕ ХОЗЯЙСТВО</t>
  </si>
  <si>
    <t>002 0502 0000000000 000 00000</t>
  </si>
  <si>
    <t>Реализация мероприятий по водоснабжению и водоотведению</t>
  </si>
  <si>
    <t>Прочие мероприятия по благоустройству городских округов и поселений</t>
  </si>
  <si>
    <t>002 0503 0006000500 244 12250</t>
  </si>
  <si>
    <t>002 1000 000000000 000 00000</t>
  </si>
  <si>
    <t>002 1001 000000000 000 00000</t>
  </si>
  <si>
    <t>Пенсии , пособия , выплачиваемые организациями сектора государственного управления ( текущие расходы)</t>
  </si>
  <si>
    <t>002 1001 0004910100 312 12630</t>
  </si>
  <si>
    <t>002 1001 0004910100 312 22630</t>
  </si>
  <si>
    <t>Пенсии , пособия , выплачиваемые организациями сектора государственного управления ( кредиторская задолженность)</t>
  </si>
  <si>
    <t>Долгосрочная целевая прграмма "Пожарная безопасность , развитие добровольной пожарной охраны поселений на 2014 -2016 годы"</t>
  </si>
  <si>
    <t>002 0104 0000020400 853 12902</t>
  </si>
  <si>
    <t>Уплата пени , штрафы (кредиторская задолженность)</t>
  </si>
  <si>
    <t>Уплата пени , штрафы (текущие расходы)</t>
  </si>
  <si>
    <t>002 0503 0006000500 244 13400</t>
  </si>
  <si>
    <t>002 0503 0000000000 000 00000</t>
  </si>
  <si>
    <t>Государственная пошлина за совершение нотариальных действий должностными лицами органов местного самоуправления , уполномоченными в соответствии с законодательными актами Российской Федерации на совершение нотариальных действий</t>
  </si>
  <si>
    <t>А.М.Пенчуков</t>
  </si>
  <si>
    <t>Л.В.Герасименко</t>
  </si>
  <si>
    <t>002 90000000000000000</t>
  </si>
  <si>
    <t>002 01050000000000000</t>
  </si>
  <si>
    <t>002 01050000000000500</t>
  </si>
  <si>
    <t>002 01050000000000600</t>
  </si>
  <si>
    <t>002 01050200000000500</t>
  </si>
  <si>
    <t>002 01050201000000510</t>
  </si>
  <si>
    <t>002 01050201100000510</t>
  </si>
  <si>
    <t>002 01050200000000600</t>
  </si>
  <si>
    <t>002 01050201000000610</t>
  </si>
  <si>
    <t>002 01050201100000610</t>
  </si>
  <si>
    <t>00220201003000000151</t>
  </si>
  <si>
    <t>00220201003100000151</t>
  </si>
  <si>
    <t>00220000000000000000</t>
  </si>
  <si>
    <t>002 96000000000000000 00000</t>
  </si>
  <si>
    <t>002 01000000000000000 00000</t>
  </si>
  <si>
    <t>002 01020000020300000 00000</t>
  </si>
  <si>
    <t>002 0102 0000020300 121 12110</t>
  </si>
  <si>
    <t>002 0102 0000020300 121 22110</t>
  </si>
  <si>
    <t>002 0102 0000020300 129 12130</t>
  </si>
  <si>
    <t>002 0102 0000020300 129 22130</t>
  </si>
  <si>
    <t>002 0104 0000020400 000 00000</t>
  </si>
  <si>
    <t>002 0104 0000020400 121 12110</t>
  </si>
  <si>
    <t>002 0104 0000020400 121 22110</t>
  </si>
  <si>
    <t>002 0104 0000020400 129 12130</t>
  </si>
  <si>
    <t>002 0104 0000020400 129 22130</t>
  </si>
  <si>
    <t>002 0104 0000020400 244 12210</t>
  </si>
  <si>
    <t>002 0104 0000020400 244 22210</t>
  </si>
  <si>
    <t>002 0104 0000020400 244 12230</t>
  </si>
  <si>
    <t>002 0104 0000020400 244 22230</t>
  </si>
  <si>
    <t>002 0104 0000020400 244 12250</t>
  </si>
  <si>
    <t>002 0104 0000020400 244 22250</t>
  </si>
  <si>
    <t>002 0104 0000020400 244 12260</t>
  </si>
  <si>
    <t>002 0104 0000020400244 22260</t>
  </si>
  <si>
    <t>002 0104 0000020400 244 12901</t>
  </si>
  <si>
    <t>002 0104 0000020400 244 13100</t>
  </si>
  <si>
    <t>002 0104 0000020400 244 13400</t>
  </si>
  <si>
    <t>002 0104 0000020400 244 23400</t>
  </si>
  <si>
    <t>002 0104 0000020400 851 12902</t>
  </si>
  <si>
    <t>002 0104 0000020400 851 22902</t>
  </si>
  <si>
    <t>002 0104 0000020400 852 12902</t>
  </si>
  <si>
    <t>002 0106 0000000000 000 00000</t>
  </si>
  <si>
    <t>002 0106 0005210631 000 00000</t>
  </si>
  <si>
    <t>002 0106 0005210631 540 12510</t>
  </si>
  <si>
    <t>002 011 10000000000 000 00000</t>
  </si>
  <si>
    <t>002 0111 0000700500 870 12901</t>
  </si>
  <si>
    <t>002 0113 0000000000 000 00000</t>
  </si>
  <si>
    <t>002 0113 0000030000 000 00000</t>
  </si>
  <si>
    <t>002 0113 0000039800 244 12230</t>
  </si>
  <si>
    <t>002 0113 0000039800 244 22230</t>
  </si>
  <si>
    <t>002 0113 0000039800 244 12250</t>
  </si>
  <si>
    <t>002 0113 0000039800 244 22250</t>
  </si>
  <si>
    <t>002 0113 0000039800 244 12260</t>
  </si>
  <si>
    <t>002 0113 0000039800 244 22260</t>
  </si>
  <si>
    <t>002 0113 0000039800 851 22902</t>
  </si>
  <si>
    <t>002 0113 0000039800 853 22902</t>
  </si>
  <si>
    <t>002 0203 0000000000 000 00000</t>
  </si>
  <si>
    <t>002 0203 0901251180 000 00000</t>
  </si>
  <si>
    <t>002 02030901251180121(365)</t>
  </si>
  <si>
    <t>002 02030901251180244 (365)</t>
  </si>
  <si>
    <t>002 0503 0006000100 000 00000</t>
  </si>
  <si>
    <t>002 0503 0006000100 244 12230</t>
  </si>
  <si>
    <t>002 0503 0006000500 000 00000</t>
  </si>
  <si>
    <t>002 0800 0000000000 000 00000</t>
  </si>
  <si>
    <t>002 0801 0000000000 000 00000</t>
  </si>
  <si>
    <t>002 0801 0005210000 000 00000</t>
  </si>
  <si>
    <t>002 0801 0005210635 540 12510</t>
  </si>
  <si>
    <t>002 0801 0005210636 540 (7838)</t>
  </si>
  <si>
    <t>002 79000000000000000</t>
  </si>
  <si>
    <t>002 0502  0003440000 000 00000</t>
  </si>
  <si>
    <t>002 0502  0003440000 244 22260</t>
  </si>
  <si>
    <t>01 мая  2016г.</t>
  </si>
  <si>
    <t>01.05.2016</t>
  </si>
  <si>
    <t>05   мая 2016  года</t>
  </si>
  <si>
    <t>Невыясненные поступления , зачисляемые в бюджеты сельских  поселений</t>
  </si>
  <si>
    <t>00011701050100000180</t>
  </si>
  <si>
    <t>1972793.21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</si>
</sst>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.##0.00"/>
    <numFmt numFmtId="182" formatCode="#.##0.00_ ;\-#.##0.00\ 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6"/>
      <name val="Arial Cyr"/>
      <family val="2"/>
    </font>
    <font>
      <b/>
      <i/>
      <sz val="8"/>
      <name val="Arial Cyr"/>
      <family val="0"/>
    </font>
    <font>
      <b/>
      <sz val="8"/>
      <color indexed="10"/>
      <name val="Arial Cyr"/>
      <family val="0"/>
    </font>
    <font>
      <sz val="8"/>
      <color indexed="53"/>
      <name val="Arial Cyr"/>
      <family val="0"/>
    </font>
    <font>
      <b/>
      <sz val="8"/>
      <color indexed="53"/>
      <name val="Arial Cyr"/>
      <family val="0"/>
    </font>
    <font>
      <sz val="9"/>
      <color indexed="10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1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9" xfId="0" applyNumberFormat="1" applyFont="1" applyFill="1" applyBorder="1" applyAlignment="1">
      <alignment horizontal="left" wrapText="1" indent="2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49" fontId="28" fillId="0" borderId="19" xfId="0" applyNumberFormat="1" applyFont="1" applyBorder="1" applyAlignment="1">
      <alignment horizontal="center" shrinkToFit="1"/>
    </xf>
    <xf numFmtId="49" fontId="28" fillId="0" borderId="19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 shrinkToFit="1"/>
    </xf>
    <xf numFmtId="0" fontId="28" fillId="0" borderId="19" xfId="0" applyNumberFormat="1" applyFont="1" applyBorder="1" applyAlignment="1">
      <alignment horizontal="left" wrapText="1" indent="2"/>
    </xf>
    <xf numFmtId="0" fontId="28" fillId="18" borderId="19" xfId="0" applyNumberFormat="1" applyFont="1" applyFill="1" applyBorder="1" applyAlignment="1">
      <alignment horizontal="left" wrapText="1" indent="2"/>
    </xf>
    <xf numFmtId="49" fontId="28" fillId="18" borderId="19" xfId="0" applyNumberFormat="1" applyFont="1" applyFill="1" applyBorder="1" applyAlignment="1">
      <alignment horizontal="center" shrinkToFit="1"/>
    </xf>
    <xf numFmtId="49" fontId="28" fillId="18" borderId="19" xfId="0" applyNumberFormat="1" applyFont="1" applyFill="1" applyBorder="1" applyAlignment="1">
      <alignment horizontal="center"/>
    </xf>
    <xf numFmtId="4" fontId="28" fillId="18" borderId="19" xfId="0" applyNumberFormat="1" applyFont="1" applyFill="1" applyBorder="1" applyAlignment="1">
      <alignment horizontal="right" shrinkToFit="1"/>
    </xf>
    <xf numFmtId="49" fontId="28" fillId="15" borderId="19" xfId="0" applyNumberFormat="1" applyFont="1" applyFill="1" applyBorder="1" applyAlignment="1">
      <alignment horizontal="center" shrinkToFit="1"/>
    </xf>
    <xf numFmtId="49" fontId="28" fillId="15" borderId="19" xfId="0" applyNumberFormat="1" applyFont="1" applyFill="1" applyBorder="1" applyAlignment="1">
      <alignment horizontal="center"/>
    </xf>
    <xf numFmtId="4" fontId="28" fillId="15" borderId="19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0" fontId="31" fillId="0" borderId="0" xfId="0" applyFont="1" applyAlignment="1">
      <alignment/>
    </xf>
    <xf numFmtId="49" fontId="33" fillId="0" borderId="19" xfId="0" applyNumberFormat="1" applyFont="1" applyFill="1" applyBorder="1" applyAlignment="1">
      <alignment horizontal="center" shrinkToFit="1"/>
    </xf>
    <xf numFmtId="0" fontId="0" fillId="0" borderId="19" xfId="0" applyNumberForma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18" borderId="19" xfId="0" applyNumberFormat="1" applyFont="1" applyFill="1" applyBorder="1" applyAlignment="1">
      <alignment horizontal="center" vertical="center" wrapText="1"/>
    </xf>
    <xf numFmtId="0" fontId="28" fillId="15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0" fontId="9" fillId="14" borderId="19" xfId="38" applyNumberFormat="1" applyBorder="1" applyAlignment="1">
      <alignment horizontal="center" vertical="center" wrapText="1"/>
    </xf>
    <xf numFmtId="49" fontId="9" fillId="14" borderId="19" xfId="38" applyNumberFormat="1" applyBorder="1" applyAlignment="1">
      <alignment horizontal="center" shrinkToFit="1"/>
    </xf>
    <xf numFmtId="49" fontId="9" fillId="14" borderId="19" xfId="38" applyNumberFormat="1" applyBorder="1" applyAlignment="1">
      <alignment horizontal="center"/>
    </xf>
    <xf numFmtId="4" fontId="9" fillId="14" borderId="19" xfId="38" applyNumberFormat="1" applyBorder="1" applyAlignment="1">
      <alignment horizontal="right" shrinkToFit="1"/>
    </xf>
    <xf numFmtId="0" fontId="9" fillId="14" borderId="19" xfId="38" applyNumberFormat="1" applyBorder="1" applyAlignment="1">
      <alignment horizontal="center" wrapText="1"/>
    </xf>
    <xf numFmtId="0" fontId="28" fillId="0" borderId="23" xfId="0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center" vertical="center"/>
    </xf>
    <xf numFmtId="175" fontId="5" fillId="0" borderId="19" xfId="0" applyNumberFormat="1" applyFont="1" applyFill="1" applyBorder="1" applyAlignment="1">
      <alignment horizontal="center" vertical="center" shrinkToFit="1"/>
    </xf>
    <xf numFmtId="4" fontId="5" fillId="0" borderId="19" xfId="0" applyNumberFormat="1" applyFont="1" applyFill="1" applyBorder="1" applyAlignment="1">
      <alignment horizontal="center" vertical="center" shrinkToFit="1"/>
    </xf>
    <xf numFmtId="175" fontId="5" fillId="15" borderId="19" xfId="0" applyNumberFormat="1" applyFont="1" applyFill="1" applyBorder="1" applyAlignment="1">
      <alignment horizontal="center" vertical="center" shrinkToFit="1"/>
    </xf>
    <xf numFmtId="4" fontId="33" fillId="0" borderId="19" xfId="0" applyNumberFormat="1" applyFont="1" applyFill="1" applyBorder="1" applyAlignment="1">
      <alignment horizontal="center" vertical="center" shrinkToFit="1"/>
    </xf>
    <xf numFmtId="175" fontId="33" fillId="0" borderId="19" xfId="0" applyNumberFormat="1" applyFont="1" applyFill="1" applyBorder="1" applyAlignment="1">
      <alignment horizontal="center" vertical="center" shrinkToFit="1"/>
    </xf>
    <xf numFmtId="4" fontId="28" fillId="0" borderId="19" xfId="0" applyNumberFormat="1" applyFont="1" applyBorder="1" applyAlignment="1">
      <alignment horizontal="right"/>
    </xf>
    <xf numFmtId="4" fontId="18" fillId="14" borderId="19" xfId="38" applyNumberFormat="1" applyFont="1" applyBorder="1" applyAlignment="1">
      <alignment horizontal="right" shrinkToFit="1"/>
    </xf>
    <xf numFmtId="49" fontId="28" fillId="0" borderId="19" xfId="0" applyNumberFormat="1" applyFont="1" applyBorder="1" applyAlignment="1">
      <alignment/>
    </xf>
    <xf numFmtId="0" fontId="28" fillId="0" borderId="19" xfId="0" applyFont="1" applyBorder="1" applyAlignment="1">
      <alignment horizontal="center" vertical="center"/>
    </xf>
    <xf numFmtId="2" fontId="28" fillId="0" borderId="19" xfId="0" applyNumberFormat="1" applyFont="1" applyBorder="1" applyAlignment="1">
      <alignment/>
    </xf>
    <xf numFmtId="0" fontId="28" fillId="0" borderId="19" xfId="0" applyFont="1" applyBorder="1" applyAlignment="1">
      <alignment horizontal="center" vertical="center" wrapText="1"/>
    </xf>
    <xf numFmtId="2" fontId="28" fillId="0" borderId="19" xfId="0" applyNumberFormat="1" applyFont="1" applyBorder="1" applyAlignment="1">
      <alignment horizontal="right"/>
    </xf>
    <xf numFmtId="0" fontId="5" fillId="0" borderId="19" xfId="0" applyNumberFormat="1" applyFont="1" applyFill="1" applyBorder="1" applyAlignment="1">
      <alignment horizontal="center" wrapText="1"/>
    </xf>
    <xf numFmtId="0" fontId="34" fillId="19" borderId="19" xfId="0" applyFont="1" applyFill="1" applyBorder="1" applyAlignment="1">
      <alignment horizontal="center" vertical="top" wrapText="1"/>
    </xf>
    <xf numFmtId="0" fontId="38" fillId="0" borderId="19" xfId="0" applyNumberFormat="1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shrinkToFit="1"/>
    </xf>
    <xf numFmtId="49" fontId="38" fillId="0" borderId="19" xfId="0" applyNumberFormat="1" applyFont="1" applyFill="1" applyBorder="1" applyAlignment="1">
      <alignment horizontal="center" vertical="center"/>
    </xf>
    <xf numFmtId="4" fontId="38" fillId="0" borderId="19" xfId="0" applyNumberFormat="1" applyFont="1" applyFill="1" applyBorder="1" applyAlignment="1">
      <alignment horizontal="center" vertical="center" shrinkToFit="1"/>
    </xf>
    <xf numFmtId="175" fontId="38" fillId="0" borderId="19" xfId="0" applyNumberFormat="1" applyFont="1" applyFill="1" applyBorder="1" applyAlignment="1">
      <alignment horizontal="center" vertical="center" shrinkToFit="1"/>
    </xf>
    <xf numFmtId="0" fontId="34" fillId="0" borderId="19" xfId="0" applyNumberFormat="1" applyFont="1" applyFill="1" applyBorder="1" applyAlignment="1">
      <alignment horizontal="center" vertical="center" wrapText="1"/>
    </xf>
    <xf numFmtId="49" fontId="34" fillId="0" borderId="19" xfId="0" applyNumberFormat="1" applyFont="1" applyFill="1" applyBorder="1" applyAlignment="1">
      <alignment horizontal="center" shrinkToFit="1"/>
    </xf>
    <xf numFmtId="49" fontId="34" fillId="0" borderId="19" xfId="0" applyNumberFormat="1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 shrinkToFit="1"/>
    </xf>
    <xf numFmtId="175" fontId="34" fillId="0" borderId="19" xfId="0" applyNumberFormat="1" applyFont="1" applyFill="1" applyBorder="1" applyAlignment="1">
      <alignment horizontal="center" vertical="center" shrinkToFit="1"/>
    </xf>
    <xf numFmtId="0" fontId="38" fillId="0" borderId="19" xfId="0" applyNumberFormat="1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shrinkToFit="1"/>
    </xf>
    <xf numFmtId="49" fontId="38" fillId="0" borderId="19" xfId="0" applyNumberFormat="1" applyFont="1" applyFill="1" applyBorder="1" applyAlignment="1">
      <alignment horizontal="center" vertical="center"/>
    </xf>
    <xf numFmtId="4" fontId="38" fillId="0" borderId="19" xfId="0" applyNumberFormat="1" applyFont="1" applyFill="1" applyBorder="1" applyAlignment="1">
      <alignment horizontal="center" vertical="center" shrinkToFit="1"/>
    </xf>
    <xf numFmtId="175" fontId="38" fillId="0" borderId="19" xfId="0" applyNumberFormat="1" applyFont="1" applyFill="1" applyBorder="1" applyAlignment="1">
      <alignment horizontal="center" vertical="center" shrinkToFit="1"/>
    </xf>
    <xf numFmtId="0" fontId="33" fillId="0" borderId="19" xfId="0" applyNumberFormat="1" applyFont="1" applyFill="1" applyBorder="1" applyAlignment="1">
      <alignment horizontal="center" shrinkToFi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wrapText="1"/>
    </xf>
    <xf numFmtId="175" fontId="4" fillId="0" borderId="26" xfId="0" applyNumberFormat="1" applyFont="1" applyBorder="1" applyAlignment="1">
      <alignment horizontal="right" shrinkToFit="1"/>
    </xf>
    <xf numFmtId="2" fontId="35" fillId="0" borderId="19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2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shrinkToFit="1"/>
    </xf>
    <xf numFmtId="49" fontId="39" fillId="0" borderId="19" xfId="0" applyNumberFormat="1" applyFont="1" applyFill="1" applyBorder="1" applyAlignment="1">
      <alignment horizontal="center" vertical="center"/>
    </xf>
    <xf numFmtId="4" fontId="39" fillId="0" borderId="19" xfId="0" applyNumberFormat="1" applyFont="1" applyFill="1" applyBorder="1" applyAlignment="1">
      <alignment horizontal="center" vertical="center" shrinkToFit="1"/>
    </xf>
    <xf numFmtId="175" fontId="39" fillId="0" borderId="19" xfId="0" applyNumberFormat="1" applyFont="1" applyFill="1" applyBorder="1" applyAlignment="1">
      <alignment horizontal="center" vertical="center" shrinkToFit="1"/>
    </xf>
    <xf numFmtId="0" fontId="40" fillId="19" borderId="19" xfId="0" applyFont="1" applyFill="1" applyBorder="1" applyAlignment="1">
      <alignment horizontal="center" vertical="center" wrapText="1"/>
    </xf>
    <xf numFmtId="49" fontId="40" fillId="0" borderId="19" xfId="0" applyNumberFormat="1" applyFont="1" applyFill="1" applyBorder="1" applyAlignment="1">
      <alignment horizontal="center" shrinkToFit="1"/>
    </xf>
    <xf numFmtId="49" fontId="40" fillId="0" borderId="19" xfId="0" applyNumberFormat="1" applyFont="1" applyFill="1" applyBorder="1" applyAlignment="1">
      <alignment horizontal="center" vertical="center"/>
    </xf>
    <xf numFmtId="4" fontId="40" fillId="0" borderId="19" xfId="0" applyNumberFormat="1" applyFont="1" applyFill="1" applyBorder="1" applyAlignment="1">
      <alignment horizontal="center" vertical="center" shrinkToFit="1"/>
    </xf>
    <xf numFmtId="175" fontId="40" fillId="0" borderId="19" xfId="0" applyNumberFormat="1" applyFont="1" applyFill="1" applyBorder="1" applyAlignment="1">
      <alignment horizontal="center" vertical="center" shrinkToFit="1"/>
    </xf>
    <xf numFmtId="49" fontId="39" fillId="0" borderId="19" xfId="0" applyNumberFormat="1" applyFont="1" applyFill="1" applyBorder="1" applyAlignment="1">
      <alignment horizontal="center" vertical="center" shrinkToFit="1"/>
    </xf>
    <xf numFmtId="4" fontId="30" fillId="15" borderId="19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/>
    </xf>
    <xf numFmtId="0" fontId="40" fillId="0" borderId="19" xfId="0" applyNumberFormat="1" applyFont="1" applyFill="1" applyBorder="1" applyAlignment="1">
      <alignment horizontal="center" vertical="center" wrapText="1"/>
    </xf>
    <xf numFmtId="0" fontId="41" fillId="0" borderId="19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shrinkToFit="1"/>
    </xf>
    <xf numFmtId="49" fontId="41" fillId="0" borderId="19" xfId="0" applyNumberFormat="1" applyFont="1" applyFill="1" applyBorder="1" applyAlignment="1">
      <alignment horizontal="center" vertical="center"/>
    </xf>
    <xf numFmtId="4" fontId="41" fillId="0" borderId="19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4" fontId="37" fillId="0" borderId="19" xfId="0" applyNumberFormat="1" applyFont="1" applyFill="1" applyBorder="1" applyAlignment="1">
      <alignment horizontal="center" vertical="center" shrinkToFit="1"/>
    </xf>
    <xf numFmtId="0" fontId="2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64"/>
  <sheetViews>
    <sheetView zoomScalePageLayoutView="0" workbookViewId="0" topLeftCell="A3">
      <selection activeCell="D58" sqref="D58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58"/>
      <c r="C4" s="41" t="s">
        <v>369</v>
      </c>
      <c r="D4" s="41"/>
      <c r="E4" s="8" t="s">
        <v>16</v>
      </c>
      <c r="F4" s="12" t="s">
        <v>370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0" t="s">
        <v>267</v>
      </c>
      <c r="G5" s="20"/>
      <c r="H5" s="21"/>
    </row>
    <row r="6" spans="1:8" s="19" customFormat="1" ht="26.25" customHeight="1">
      <c r="A6" s="6" t="s">
        <v>26</v>
      </c>
      <c r="B6" s="177" t="s">
        <v>249</v>
      </c>
      <c r="C6" s="178"/>
      <c r="D6" s="178"/>
      <c r="E6" s="24" t="s">
        <v>27</v>
      </c>
      <c r="F6" s="52" t="s">
        <v>269</v>
      </c>
      <c r="G6" s="20"/>
      <c r="H6" s="21"/>
    </row>
    <row r="7" spans="1:8" s="19" customFormat="1" ht="13.5" customHeight="1">
      <c r="A7" s="6" t="s">
        <v>17</v>
      </c>
      <c r="B7" s="6"/>
      <c r="C7" s="59" t="s">
        <v>250</v>
      </c>
      <c r="D7" s="5"/>
      <c r="E7" s="5" t="s">
        <v>242</v>
      </c>
      <c r="F7" s="49" t="s">
        <v>268</v>
      </c>
      <c r="G7" s="20"/>
      <c r="H7" s="21"/>
    </row>
    <row r="8" spans="1:8" s="19" customFormat="1" ht="13.5" customHeight="1">
      <c r="A8" s="41" t="s">
        <v>32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72"/>
    </row>
    <row r="10" spans="1:8" ht="14.25" customHeight="1">
      <c r="A10" s="179" t="s">
        <v>11</v>
      </c>
      <c r="B10" s="179"/>
      <c r="C10" s="179"/>
      <c r="D10" s="179"/>
      <c r="E10" s="179"/>
      <c r="F10" s="179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80" t="s">
        <v>5</v>
      </c>
      <c r="B12" s="180" t="s">
        <v>24</v>
      </c>
      <c r="C12" s="43" t="s">
        <v>30</v>
      </c>
      <c r="D12" s="185" t="s">
        <v>13</v>
      </c>
      <c r="E12" s="185" t="s">
        <v>14</v>
      </c>
      <c r="F12" s="188" t="s">
        <v>12</v>
      </c>
      <c r="G12" s="56"/>
      <c r="H12" s="55"/>
    </row>
    <row r="13" spans="1:6" ht="9.75" customHeight="1">
      <c r="A13" s="181"/>
      <c r="B13" s="183"/>
      <c r="C13" s="43" t="s">
        <v>31</v>
      </c>
      <c r="D13" s="186"/>
      <c r="E13" s="186"/>
      <c r="F13" s="183"/>
    </row>
    <row r="14" spans="1:6" ht="9.75" customHeight="1">
      <c r="A14" s="182"/>
      <c r="B14" s="184"/>
      <c r="C14" s="43" t="s">
        <v>29</v>
      </c>
      <c r="D14" s="187"/>
      <c r="E14" s="187"/>
      <c r="F14" s="184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86" t="s">
        <v>33</v>
      </c>
      <c r="B16" s="60" t="s">
        <v>59</v>
      </c>
      <c r="C16" s="61" t="s">
        <v>223</v>
      </c>
      <c r="D16" s="62">
        <f>D17+D49</f>
        <v>1972563</v>
      </c>
      <c r="E16" s="62">
        <f>E17+E49</f>
        <v>795152.4199999999</v>
      </c>
      <c r="F16" s="62">
        <f aca="true" t="shared" si="0" ref="F16:F23">D16-E16</f>
        <v>1177410.58</v>
      </c>
      <c r="G16" s="44"/>
      <c r="H16" s="44"/>
      <c r="I16" s="44"/>
      <c r="J16" s="44"/>
    </row>
    <row r="17" spans="1:10" s="46" customFormat="1" ht="24">
      <c r="A17" s="75" t="s">
        <v>60</v>
      </c>
      <c r="B17" s="60" t="s">
        <v>59</v>
      </c>
      <c r="C17" s="61" t="s">
        <v>131</v>
      </c>
      <c r="D17" s="62">
        <v>41200</v>
      </c>
      <c r="E17" s="62">
        <v>34313.44</v>
      </c>
      <c r="F17" s="62">
        <f t="shared" si="0"/>
        <v>6886.559999999998</v>
      </c>
      <c r="G17" s="45"/>
      <c r="H17" s="45"/>
      <c r="I17" s="45"/>
      <c r="J17" s="45"/>
    </row>
    <row r="18" spans="1:10" s="46" customFormat="1" ht="15" customHeight="1">
      <c r="A18" s="85" t="s">
        <v>61</v>
      </c>
      <c r="B18" s="82" t="s">
        <v>59</v>
      </c>
      <c r="C18" s="83" t="s">
        <v>105</v>
      </c>
      <c r="D18" s="84">
        <f>D19</f>
        <v>27000</v>
      </c>
      <c r="E18" s="84">
        <f>E19</f>
        <v>8593.44</v>
      </c>
      <c r="F18" s="84">
        <f t="shared" si="0"/>
        <v>18406.559999999998</v>
      </c>
      <c r="G18" s="45"/>
      <c r="H18" s="45"/>
      <c r="I18" s="45"/>
      <c r="J18" s="45"/>
    </row>
    <row r="19" spans="1:10" s="46" customFormat="1" ht="12" customHeight="1">
      <c r="A19" s="75" t="s">
        <v>62</v>
      </c>
      <c r="B19" s="60" t="s">
        <v>59</v>
      </c>
      <c r="C19" s="61" t="s">
        <v>104</v>
      </c>
      <c r="D19" s="62">
        <f>D21+D27</f>
        <v>27000</v>
      </c>
      <c r="E19" s="62">
        <v>8593.44</v>
      </c>
      <c r="F19" s="62">
        <f t="shared" si="0"/>
        <v>18406.559999999998</v>
      </c>
      <c r="G19" s="45"/>
      <c r="H19" s="45"/>
      <c r="I19" s="45"/>
      <c r="J19" s="45"/>
    </row>
    <row r="20" spans="1:10" s="46" customFormat="1" ht="77.25" customHeight="1" hidden="1">
      <c r="A20" s="71" t="s">
        <v>123</v>
      </c>
      <c r="B20" s="60" t="s">
        <v>59</v>
      </c>
      <c r="C20" s="61" t="s">
        <v>124</v>
      </c>
      <c r="D20" s="62">
        <v>0</v>
      </c>
      <c r="E20" s="62">
        <v>0</v>
      </c>
      <c r="F20" s="62">
        <f t="shared" si="0"/>
        <v>0</v>
      </c>
      <c r="G20" s="45"/>
      <c r="H20" s="45"/>
      <c r="I20" s="45"/>
      <c r="J20" s="45"/>
    </row>
    <row r="21" spans="1:10" s="46" customFormat="1" ht="106.5" customHeight="1">
      <c r="A21" s="74" t="s">
        <v>132</v>
      </c>
      <c r="B21" s="60" t="s">
        <v>59</v>
      </c>
      <c r="C21" s="61" t="s">
        <v>124</v>
      </c>
      <c r="D21" s="62">
        <v>27000</v>
      </c>
      <c r="E21" s="62">
        <v>8244.96</v>
      </c>
      <c r="F21" s="62">
        <f t="shared" si="0"/>
        <v>18755.04</v>
      </c>
      <c r="G21" s="45"/>
      <c r="H21" s="45"/>
      <c r="I21" s="45"/>
      <c r="J21" s="45"/>
    </row>
    <row r="22" spans="1:10" s="46" customFormat="1" ht="154.5" customHeight="1" hidden="1">
      <c r="A22" s="63" t="s">
        <v>129</v>
      </c>
      <c r="B22" s="60" t="s">
        <v>59</v>
      </c>
      <c r="C22" s="61" t="s">
        <v>127</v>
      </c>
      <c r="D22" s="62">
        <v>61000</v>
      </c>
      <c r="E22" s="62">
        <v>1241.8</v>
      </c>
      <c r="F22" s="62">
        <f t="shared" si="0"/>
        <v>59758.2</v>
      </c>
      <c r="G22" s="45"/>
      <c r="H22" s="45"/>
      <c r="I22" s="45"/>
      <c r="J22" s="45"/>
    </row>
    <row r="23" spans="1:10" s="46" customFormat="1" ht="19.5" customHeight="1" hidden="1">
      <c r="A23" s="63" t="s">
        <v>120</v>
      </c>
      <c r="B23" s="60" t="s">
        <v>59</v>
      </c>
      <c r="C23" s="61" t="s">
        <v>117</v>
      </c>
      <c r="D23" s="62">
        <v>0</v>
      </c>
      <c r="E23" s="62"/>
      <c r="F23" s="62">
        <f t="shared" si="0"/>
        <v>0</v>
      </c>
      <c r="G23" s="45"/>
      <c r="H23" s="45"/>
      <c r="I23" s="45"/>
      <c r="J23" s="45"/>
    </row>
    <row r="24" spans="1:10" s="46" customFormat="1" ht="1.5" customHeight="1" hidden="1">
      <c r="A24" s="64"/>
      <c r="B24" s="65"/>
      <c r="C24" s="66"/>
      <c r="D24" s="67"/>
      <c r="E24" s="67"/>
      <c r="F24" s="67"/>
      <c r="G24" s="45"/>
      <c r="H24" s="45"/>
      <c r="I24" s="45"/>
      <c r="J24" s="45"/>
    </row>
    <row r="25" spans="1:10" s="46" customFormat="1" ht="26.25" customHeight="1" hidden="1">
      <c r="A25" s="63"/>
      <c r="B25" s="60"/>
      <c r="C25" s="61"/>
      <c r="D25" s="62"/>
      <c r="E25" s="62"/>
      <c r="F25" s="62"/>
      <c r="G25" s="45"/>
      <c r="H25" s="45"/>
      <c r="I25" s="45"/>
      <c r="J25" s="45"/>
    </row>
    <row r="26" spans="1:10" s="46" customFormat="1" ht="26.25" customHeight="1" hidden="1">
      <c r="A26" s="63"/>
      <c r="B26" s="60"/>
      <c r="C26" s="61"/>
      <c r="D26" s="62"/>
      <c r="E26" s="62"/>
      <c r="F26" s="62"/>
      <c r="G26" s="45"/>
      <c r="H26" s="45"/>
      <c r="I26" s="45"/>
      <c r="J26" s="45"/>
    </row>
    <row r="27" spans="1:10" s="46" customFormat="1" ht="48.75" customHeight="1" hidden="1">
      <c r="A27" s="63" t="s">
        <v>138</v>
      </c>
      <c r="B27" s="60" t="s">
        <v>59</v>
      </c>
      <c r="C27" s="61" t="s">
        <v>137</v>
      </c>
      <c r="D27" s="62"/>
      <c r="E27" s="62"/>
      <c r="F27" s="62">
        <f aca="true" t="shared" si="1" ref="F27:F34">D27-E27</f>
        <v>0</v>
      </c>
      <c r="G27" s="45"/>
      <c r="H27" s="45"/>
      <c r="I27" s="45"/>
      <c r="J27" s="45"/>
    </row>
    <row r="28" spans="1:10" s="46" customFormat="1" ht="67.5" customHeight="1">
      <c r="A28" s="63" t="s">
        <v>251</v>
      </c>
      <c r="B28" s="60"/>
      <c r="C28" s="61" t="s">
        <v>137</v>
      </c>
      <c r="D28" s="62">
        <v>0</v>
      </c>
      <c r="E28" s="62">
        <v>348.48</v>
      </c>
      <c r="F28" s="62"/>
      <c r="G28" s="45"/>
      <c r="H28" s="45"/>
      <c r="I28" s="45"/>
      <c r="J28" s="45"/>
    </row>
    <row r="29" spans="1:10" s="46" customFormat="1" ht="12.75">
      <c r="A29" s="81" t="s">
        <v>63</v>
      </c>
      <c r="B29" s="82" t="s">
        <v>59</v>
      </c>
      <c r="C29" s="83" t="s">
        <v>103</v>
      </c>
      <c r="D29" s="84">
        <v>1000</v>
      </c>
      <c r="E29" s="95">
        <v>320</v>
      </c>
      <c r="F29" s="84">
        <f t="shared" si="1"/>
        <v>680</v>
      </c>
      <c r="G29" s="45"/>
      <c r="H29" s="45"/>
      <c r="I29" s="45"/>
      <c r="J29" s="45"/>
    </row>
    <row r="30" spans="1:10" s="46" customFormat="1" ht="24">
      <c r="A30" s="63" t="s">
        <v>243</v>
      </c>
      <c r="B30" s="60" t="s">
        <v>59</v>
      </c>
      <c r="C30" s="61" t="s">
        <v>244</v>
      </c>
      <c r="D30" s="62">
        <f>D31</f>
        <v>0</v>
      </c>
      <c r="E30" s="62">
        <f>E31+E32</f>
        <v>0</v>
      </c>
      <c r="F30" s="168">
        <f>D30-E30</f>
        <v>0</v>
      </c>
      <c r="G30" s="45"/>
      <c r="H30" s="45"/>
      <c r="I30" s="45"/>
      <c r="J30" s="45"/>
    </row>
    <row r="31" spans="1:10" s="46" customFormat="1" ht="66" customHeight="1">
      <c r="A31" s="63" t="s">
        <v>245</v>
      </c>
      <c r="B31" s="60" t="s">
        <v>59</v>
      </c>
      <c r="C31" s="61" t="s">
        <v>246</v>
      </c>
      <c r="D31" s="62">
        <v>0</v>
      </c>
      <c r="E31" s="62">
        <v>0</v>
      </c>
      <c r="F31" s="168">
        <f>D31-E31</f>
        <v>0</v>
      </c>
      <c r="G31" s="45"/>
      <c r="H31" s="45"/>
      <c r="I31" s="45"/>
      <c r="J31" s="45"/>
    </row>
    <row r="32" spans="1:10" s="46" customFormat="1" ht="66" customHeight="1">
      <c r="A32" s="63" t="s">
        <v>245</v>
      </c>
      <c r="B32" s="60" t="s">
        <v>59</v>
      </c>
      <c r="C32" s="61" t="s">
        <v>247</v>
      </c>
      <c r="D32" s="62">
        <v>0</v>
      </c>
      <c r="E32" s="62">
        <v>0</v>
      </c>
      <c r="F32" s="168">
        <f>D32-E32</f>
        <v>0</v>
      </c>
      <c r="G32" s="45"/>
      <c r="H32" s="45"/>
      <c r="I32" s="45"/>
      <c r="J32" s="45"/>
    </row>
    <row r="33" spans="1:10" s="46" customFormat="1" ht="13.5" customHeight="1">
      <c r="A33" s="75" t="s">
        <v>146</v>
      </c>
      <c r="B33" s="60" t="s">
        <v>59</v>
      </c>
      <c r="C33" s="61" t="s">
        <v>155</v>
      </c>
      <c r="D33" s="62">
        <f>D34</f>
        <v>1000</v>
      </c>
      <c r="E33" s="62">
        <f>E34</f>
        <v>320</v>
      </c>
      <c r="F33" s="62">
        <f t="shared" si="1"/>
        <v>680</v>
      </c>
      <c r="G33" s="45"/>
      <c r="H33" s="45"/>
      <c r="I33" s="45"/>
      <c r="J33" s="45"/>
    </row>
    <row r="34" spans="1:10" s="46" customFormat="1" ht="51.75" customHeight="1">
      <c r="A34" s="75" t="s">
        <v>147</v>
      </c>
      <c r="B34" s="60" t="s">
        <v>59</v>
      </c>
      <c r="C34" s="61" t="s">
        <v>154</v>
      </c>
      <c r="D34" s="62">
        <v>1000</v>
      </c>
      <c r="E34" s="62">
        <v>320</v>
      </c>
      <c r="F34" s="62">
        <f t="shared" si="1"/>
        <v>680</v>
      </c>
      <c r="G34" s="45"/>
      <c r="H34" s="45"/>
      <c r="I34" s="45"/>
      <c r="J34" s="45"/>
    </row>
    <row r="35" spans="1:3" ht="0.75" customHeight="1" hidden="1">
      <c r="A35" s="76"/>
      <c r="C35" s="17"/>
    </row>
    <row r="36" spans="1:3" ht="12.75" hidden="1">
      <c r="A36" s="76"/>
      <c r="C36" s="17"/>
    </row>
    <row r="37" spans="1:10" s="46" customFormat="1" ht="50.25" customHeight="1" hidden="1">
      <c r="A37" s="77" t="s">
        <v>119</v>
      </c>
      <c r="B37" s="65" t="s">
        <v>59</v>
      </c>
      <c r="C37" s="66" t="s">
        <v>118</v>
      </c>
      <c r="D37" s="67">
        <v>0</v>
      </c>
      <c r="E37" s="67">
        <v>0</v>
      </c>
      <c r="F37" s="67">
        <f>D37-E37</f>
        <v>0</v>
      </c>
      <c r="G37" s="45"/>
      <c r="H37" s="45"/>
      <c r="I37" s="45"/>
      <c r="J37" s="45"/>
    </row>
    <row r="38" spans="1:10" s="46" customFormat="1" ht="24" hidden="1">
      <c r="A38" s="78" t="s">
        <v>109</v>
      </c>
      <c r="B38" s="68" t="s">
        <v>59</v>
      </c>
      <c r="C38" s="69" t="s">
        <v>110</v>
      </c>
      <c r="D38" s="70">
        <v>0</v>
      </c>
      <c r="E38" s="70">
        <v>0</v>
      </c>
      <c r="F38" s="62">
        <f>D38-E38</f>
        <v>0</v>
      </c>
      <c r="G38" s="45"/>
      <c r="H38" s="45"/>
      <c r="I38" s="45"/>
      <c r="J38" s="45"/>
    </row>
    <row r="39" spans="1:10" s="46" customFormat="1" ht="48" hidden="1">
      <c r="A39" s="75" t="s">
        <v>108</v>
      </c>
      <c r="B39" s="60" t="s">
        <v>59</v>
      </c>
      <c r="C39" s="61" t="s">
        <v>107</v>
      </c>
      <c r="D39" s="62">
        <v>0</v>
      </c>
      <c r="E39" s="62">
        <v>0</v>
      </c>
      <c r="F39" s="62">
        <f>D39-E39</f>
        <v>0</v>
      </c>
      <c r="G39" s="45"/>
      <c r="H39" s="45"/>
      <c r="I39" s="45"/>
      <c r="J39" s="45"/>
    </row>
    <row r="40" spans="1:10" s="46" customFormat="1" ht="117.75" customHeight="1" hidden="1">
      <c r="A40" s="75" t="s">
        <v>122</v>
      </c>
      <c r="B40" s="60" t="s">
        <v>59</v>
      </c>
      <c r="C40" s="61" t="s">
        <v>121</v>
      </c>
      <c r="D40" s="62">
        <f>D41</f>
        <v>16000</v>
      </c>
      <c r="E40" s="62">
        <f>E41</f>
        <v>0</v>
      </c>
      <c r="F40" s="62">
        <f aca="true" t="shared" si="2" ref="F40:F61">D40-E40</f>
        <v>16000</v>
      </c>
      <c r="G40" s="45"/>
      <c r="H40" s="45"/>
      <c r="I40" s="45"/>
      <c r="J40" s="45"/>
    </row>
    <row r="41" spans="1:10" s="46" customFormat="1" ht="86.25" customHeight="1" hidden="1">
      <c r="A41" s="75" t="s">
        <v>159</v>
      </c>
      <c r="B41" s="60" t="s">
        <v>59</v>
      </c>
      <c r="C41" s="61" t="s">
        <v>73</v>
      </c>
      <c r="D41" s="62">
        <v>16000</v>
      </c>
      <c r="E41" s="62">
        <v>0</v>
      </c>
      <c r="F41" s="62">
        <f t="shared" si="2"/>
        <v>16000</v>
      </c>
      <c r="G41" s="45"/>
      <c r="H41" s="45"/>
      <c r="I41" s="45"/>
      <c r="J41" s="45"/>
    </row>
    <row r="42" spans="1:10" s="46" customFormat="1" ht="113.25" customHeight="1">
      <c r="A42" s="75" t="s">
        <v>296</v>
      </c>
      <c r="B42" s="60" t="s">
        <v>59</v>
      </c>
      <c r="C42" s="61" t="s">
        <v>266</v>
      </c>
      <c r="D42" s="62">
        <v>6200</v>
      </c>
      <c r="E42" s="62">
        <v>18200</v>
      </c>
      <c r="F42" s="62">
        <f t="shared" si="2"/>
        <v>-12000</v>
      </c>
      <c r="G42" s="45"/>
      <c r="H42" s="45"/>
      <c r="I42" s="45"/>
      <c r="J42" s="45"/>
    </row>
    <row r="43" spans="1:10" s="46" customFormat="1" ht="12" customHeight="1">
      <c r="A43" s="81" t="s">
        <v>64</v>
      </c>
      <c r="B43" s="82" t="s">
        <v>59</v>
      </c>
      <c r="C43" s="83" t="s">
        <v>254</v>
      </c>
      <c r="D43" s="84">
        <f>D47</f>
        <v>7000</v>
      </c>
      <c r="E43" s="84">
        <v>7200</v>
      </c>
      <c r="F43" s="84">
        <f t="shared" si="2"/>
        <v>-200</v>
      </c>
      <c r="G43" s="45"/>
      <c r="H43" s="45"/>
      <c r="I43" s="45"/>
      <c r="J43" s="45"/>
    </row>
    <row r="44" spans="1:10" s="46" customFormat="1" ht="21" customHeight="1" hidden="1">
      <c r="A44" s="78" t="s">
        <v>99</v>
      </c>
      <c r="B44" s="68" t="s">
        <v>59</v>
      </c>
      <c r="C44" s="69" t="s">
        <v>100</v>
      </c>
      <c r="D44" s="70">
        <v>0</v>
      </c>
      <c r="E44" s="70">
        <f>E45</f>
        <v>0</v>
      </c>
      <c r="F44" s="70">
        <f t="shared" si="2"/>
        <v>0</v>
      </c>
      <c r="G44" s="45"/>
      <c r="H44" s="45"/>
      <c r="I44" s="45"/>
      <c r="J44" s="45"/>
    </row>
    <row r="45" spans="1:10" s="46" customFormat="1" ht="22.5" customHeight="1" hidden="1">
      <c r="A45" s="78" t="s">
        <v>101</v>
      </c>
      <c r="B45" s="68" t="s">
        <v>59</v>
      </c>
      <c r="C45" s="69" t="s">
        <v>102</v>
      </c>
      <c r="D45" s="70">
        <v>0</v>
      </c>
      <c r="E45" s="70">
        <v>0</v>
      </c>
      <c r="F45" s="70">
        <f t="shared" si="2"/>
        <v>0</v>
      </c>
      <c r="G45" s="45"/>
      <c r="H45" s="45"/>
      <c r="I45" s="45"/>
      <c r="J45" s="45"/>
    </row>
    <row r="46" spans="1:10" s="46" customFormat="1" ht="39" customHeight="1">
      <c r="A46" s="78" t="s">
        <v>372</v>
      </c>
      <c r="B46" s="68" t="s">
        <v>59</v>
      </c>
      <c r="C46" s="69" t="s">
        <v>373</v>
      </c>
      <c r="D46" s="70">
        <v>0</v>
      </c>
      <c r="E46" s="70">
        <v>200</v>
      </c>
      <c r="F46" s="70">
        <v>0</v>
      </c>
      <c r="G46" s="45"/>
      <c r="H46" s="45"/>
      <c r="I46" s="45"/>
      <c r="J46" s="45"/>
    </row>
    <row r="47" spans="1:10" s="46" customFormat="1" ht="12.75">
      <c r="A47" s="75" t="s">
        <v>160</v>
      </c>
      <c r="B47" s="60" t="s">
        <v>59</v>
      </c>
      <c r="C47" s="61" t="s">
        <v>255</v>
      </c>
      <c r="D47" s="62">
        <f>D48</f>
        <v>7000</v>
      </c>
      <c r="E47" s="62">
        <f>E48</f>
        <v>7000</v>
      </c>
      <c r="F47" s="62">
        <f t="shared" si="2"/>
        <v>0</v>
      </c>
      <c r="G47" s="45"/>
      <c r="H47" s="45"/>
      <c r="I47" s="45"/>
      <c r="J47" s="45"/>
    </row>
    <row r="48" spans="1:10" s="46" customFormat="1" ht="36">
      <c r="A48" s="75" t="s">
        <v>161</v>
      </c>
      <c r="B48" s="60" t="s">
        <v>59</v>
      </c>
      <c r="C48" s="61" t="s">
        <v>256</v>
      </c>
      <c r="D48" s="62">
        <v>7000</v>
      </c>
      <c r="E48" s="62">
        <v>7000</v>
      </c>
      <c r="F48" s="62">
        <f t="shared" si="2"/>
        <v>0</v>
      </c>
      <c r="G48" s="45"/>
      <c r="H48" s="45"/>
      <c r="I48" s="45"/>
      <c r="J48" s="45"/>
    </row>
    <row r="49" spans="1:10" s="46" customFormat="1" ht="18.75" customHeight="1">
      <c r="A49" s="81" t="s">
        <v>65</v>
      </c>
      <c r="B49" s="82" t="s">
        <v>59</v>
      </c>
      <c r="C49" s="83" t="s">
        <v>311</v>
      </c>
      <c r="D49" s="84">
        <f>D50</f>
        <v>1931363</v>
      </c>
      <c r="E49" s="84">
        <f>E50</f>
        <v>760838.98</v>
      </c>
      <c r="F49" s="84">
        <f t="shared" si="2"/>
        <v>1170524.02</v>
      </c>
      <c r="G49" s="54"/>
      <c r="H49" s="45"/>
      <c r="I49" s="45"/>
      <c r="J49" s="45"/>
    </row>
    <row r="50" spans="1:10" s="46" customFormat="1" ht="38.25" customHeight="1">
      <c r="A50" s="75" t="s">
        <v>66</v>
      </c>
      <c r="B50" s="60" t="s">
        <v>59</v>
      </c>
      <c r="C50" s="61" t="s">
        <v>257</v>
      </c>
      <c r="D50" s="62">
        <f>D51+D57</f>
        <v>1931363</v>
      </c>
      <c r="E50" s="62">
        <f>E51+E57</f>
        <v>760838.98</v>
      </c>
      <c r="F50" s="62">
        <f t="shared" si="2"/>
        <v>1170524.02</v>
      </c>
      <c r="G50" s="45"/>
      <c r="H50" s="45"/>
      <c r="I50" s="45"/>
      <c r="J50" s="45"/>
    </row>
    <row r="51" spans="1:10" s="46" customFormat="1" ht="36">
      <c r="A51" s="75" t="s">
        <v>67</v>
      </c>
      <c r="B51" s="60" t="s">
        <v>59</v>
      </c>
      <c r="C51" s="61" t="s">
        <v>258</v>
      </c>
      <c r="D51" s="62">
        <v>1869000</v>
      </c>
      <c r="E51" s="62">
        <v>732123.5</v>
      </c>
      <c r="F51" s="62">
        <f t="shared" si="2"/>
        <v>1136876.5</v>
      </c>
      <c r="G51" s="45"/>
      <c r="H51" s="45"/>
      <c r="I51" s="45"/>
      <c r="J51" s="45"/>
    </row>
    <row r="52" spans="1:10" s="46" customFormat="1" ht="24">
      <c r="A52" s="75" t="s">
        <v>68</v>
      </c>
      <c r="B52" s="60" t="s">
        <v>59</v>
      </c>
      <c r="C52" s="61" t="s">
        <v>259</v>
      </c>
      <c r="D52" s="62">
        <f>D53</f>
        <v>681000</v>
      </c>
      <c r="E52" s="62">
        <f>E53</f>
        <v>255375</v>
      </c>
      <c r="F52" s="62">
        <f t="shared" si="2"/>
        <v>425625</v>
      </c>
      <c r="G52" s="45"/>
      <c r="H52" s="45"/>
      <c r="I52" s="45"/>
      <c r="J52" s="45"/>
    </row>
    <row r="53" spans="1:10" s="46" customFormat="1" ht="36">
      <c r="A53" s="75" t="s">
        <v>148</v>
      </c>
      <c r="B53" s="60" t="s">
        <v>59</v>
      </c>
      <c r="C53" s="61" t="s">
        <v>260</v>
      </c>
      <c r="D53" s="62">
        <v>681000</v>
      </c>
      <c r="E53" s="62">
        <v>255375</v>
      </c>
      <c r="F53" s="62">
        <f t="shared" si="2"/>
        <v>425625</v>
      </c>
      <c r="G53" s="45"/>
      <c r="H53" s="45"/>
      <c r="I53" s="45"/>
      <c r="J53" s="45"/>
    </row>
    <row r="54" spans="1:10" s="46" customFormat="1" ht="36">
      <c r="A54" s="75" t="s">
        <v>69</v>
      </c>
      <c r="B54" s="60" t="s">
        <v>59</v>
      </c>
      <c r="C54" s="61" t="s">
        <v>309</v>
      </c>
      <c r="D54" s="94">
        <f>D55</f>
        <v>1138000</v>
      </c>
      <c r="E54" s="62">
        <f>E55</f>
        <v>426748.5</v>
      </c>
      <c r="F54" s="62">
        <f t="shared" si="2"/>
        <v>711251.5</v>
      </c>
      <c r="G54" s="45"/>
      <c r="H54" s="45"/>
      <c r="I54" s="45"/>
      <c r="J54" s="45"/>
    </row>
    <row r="55" spans="1:10" s="46" customFormat="1" ht="48.75" customHeight="1">
      <c r="A55" s="75" t="s">
        <v>149</v>
      </c>
      <c r="B55" s="60" t="s">
        <v>59</v>
      </c>
      <c r="C55" s="61" t="s">
        <v>310</v>
      </c>
      <c r="D55" s="62">
        <v>1138000</v>
      </c>
      <c r="E55" s="62">
        <v>426748.5</v>
      </c>
      <c r="F55" s="62">
        <f t="shared" si="2"/>
        <v>711251.5</v>
      </c>
      <c r="G55" s="57"/>
      <c r="H55" s="45"/>
      <c r="I55" s="45"/>
      <c r="J55" s="45"/>
    </row>
    <row r="56" spans="1:10" s="46" customFormat="1" ht="42.75" customHeight="1">
      <c r="A56" s="75" t="s">
        <v>252</v>
      </c>
      <c r="B56" s="60" t="s">
        <v>59</v>
      </c>
      <c r="C56" s="61" t="s">
        <v>253</v>
      </c>
      <c r="D56" s="62">
        <v>50000</v>
      </c>
      <c r="E56" s="62">
        <v>50000</v>
      </c>
      <c r="F56" s="62"/>
      <c r="G56" s="57"/>
      <c r="H56" s="45"/>
      <c r="I56" s="45"/>
      <c r="J56" s="45"/>
    </row>
    <row r="57" spans="1:10" s="46" customFormat="1" ht="39.75" customHeight="1">
      <c r="A57" s="75" t="s">
        <v>70</v>
      </c>
      <c r="B57" s="60" t="s">
        <v>59</v>
      </c>
      <c r="C57" s="61" t="s">
        <v>261</v>
      </c>
      <c r="D57" s="62">
        <f>D58+D60</f>
        <v>62363</v>
      </c>
      <c r="E57" s="62">
        <f>E58+E60</f>
        <v>28715.48</v>
      </c>
      <c r="F57" s="62">
        <f t="shared" si="2"/>
        <v>33647.520000000004</v>
      </c>
      <c r="G57" s="53"/>
      <c r="H57" s="53"/>
      <c r="I57" s="45"/>
      <c r="J57" s="45"/>
    </row>
    <row r="58" spans="1:10" s="46" customFormat="1" ht="50.25" customHeight="1">
      <c r="A58" s="75" t="s">
        <v>71</v>
      </c>
      <c r="B58" s="60" t="s">
        <v>59</v>
      </c>
      <c r="C58" s="61" t="s">
        <v>262</v>
      </c>
      <c r="D58" s="62">
        <f>D59</f>
        <v>58388</v>
      </c>
      <c r="E58" s="62">
        <v>27125.48</v>
      </c>
      <c r="F58" s="62">
        <f t="shared" si="2"/>
        <v>31262.52</v>
      </c>
      <c r="G58" s="45"/>
      <c r="H58" s="45"/>
      <c r="I58" s="45"/>
      <c r="J58" s="45"/>
    </row>
    <row r="59" spans="1:10" s="46" customFormat="1" ht="59.25" customHeight="1">
      <c r="A59" s="75" t="s">
        <v>152</v>
      </c>
      <c r="B59" s="60" t="s">
        <v>59</v>
      </c>
      <c r="C59" s="61" t="s">
        <v>263</v>
      </c>
      <c r="D59" s="62">
        <v>58388</v>
      </c>
      <c r="E59" s="62">
        <v>12528</v>
      </c>
      <c r="F59" s="62">
        <f t="shared" si="2"/>
        <v>45860</v>
      </c>
      <c r="G59" s="45"/>
      <c r="H59" s="45"/>
      <c r="I59" s="45"/>
      <c r="J59" s="45"/>
    </row>
    <row r="60" spans="1:10" s="46" customFormat="1" ht="39.75" customHeight="1">
      <c r="A60" s="75" t="s">
        <v>72</v>
      </c>
      <c r="B60" s="60" t="s">
        <v>59</v>
      </c>
      <c r="C60" s="61" t="s">
        <v>264</v>
      </c>
      <c r="D60" s="62">
        <f>D61</f>
        <v>3975</v>
      </c>
      <c r="E60" s="62">
        <f>E61</f>
        <v>1590</v>
      </c>
      <c r="F60" s="62">
        <f t="shared" si="2"/>
        <v>2385</v>
      </c>
      <c r="G60" s="45"/>
      <c r="H60" s="45"/>
      <c r="I60" s="45"/>
      <c r="J60" s="45"/>
    </row>
    <row r="61" spans="1:10" s="46" customFormat="1" ht="51" customHeight="1">
      <c r="A61" s="75" t="s">
        <v>151</v>
      </c>
      <c r="B61" s="60" t="s">
        <v>59</v>
      </c>
      <c r="C61" s="61" t="s">
        <v>265</v>
      </c>
      <c r="D61" s="94">
        <v>3975</v>
      </c>
      <c r="E61" s="62">
        <v>1590</v>
      </c>
      <c r="F61" s="62">
        <f t="shared" si="2"/>
        <v>2385</v>
      </c>
      <c r="G61" s="45"/>
      <c r="H61" s="45"/>
      <c r="I61" s="45"/>
      <c r="J61" s="45"/>
    </row>
    <row r="62" spans="1:6" ht="18" customHeight="1" hidden="1">
      <c r="A62" s="97" t="s">
        <v>141</v>
      </c>
      <c r="B62" s="61" t="s">
        <v>59</v>
      </c>
      <c r="C62" s="96" t="s">
        <v>142</v>
      </c>
      <c r="D62" s="98">
        <f>D64</f>
        <v>436000</v>
      </c>
      <c r="E62" s="98">
        <f>E64</f>
        <v>436000</v>
      </c>
      <c r="F62" s="98">
        <f>D62-E62</f>
        <v>0</v>
      </c>
    </row>
    <row r="63" spans="1:6" ht="24.75" customHeight="1" hidden="1">
      <c r="A63" s="99" t="s">
        <v>143</v>
      </c>
      <c r="B63" s="61" t="s">
        <v>59</v>
      </c>
      <c r="C63" s="96" t="s">
        <v>144</v>
      </c>
      <c r="D63" s="98">
        <f>D64</f>
        <v>436000</v>
      </c>
      <c r="E63" s="98">
        <f>E64</f>
        <v>436000</v>
      </c>
      <c r="F63" s="98">
        <f>D63-E63</f>
        <v>0</v>
      </c>
    </row>
    <row r="64" spans="1:6" ht="25.5" customHeight="1" hidden="1">
      <c r="A64" s="99" t="s">
        <v>150</v>
      </c>
      <c r="B64" s="61" t="s">
        <v>59</v>
      </c>
      <c r="C64" s="96" t="s">
        <v>145</v>
      </c>
      <c r="D64" s="98">
        <v>436000</v>
      </c>
      <c r="E64" s="100">
        <v>436000</v>
      </c>
      <c r="F64" s="98">
        <f>D64-E64</f>
        <v>0</v>
      </c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37"/>
  <sheetViews>
    <sheetView showGridLines="0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6.75390625" style="0" customWidth="1"/>
    <col min="4" max="4" width="10.875" style="0" customWidth="1"/>
    <col min="5" max="5" width="11.625" style="0" customWidth="1"/>
    <col min="6" max="6" width="12.25390625" style="0" customWidth="1"/>
    <col min="7" max="7" width="13.625" style="0" customWidth="1"/>
    <col min="8" max="9" width="0.74609375" style="0" customWidth="1"/>
  </cols>
  <sheetData>
    <row r="1" spans="1:9" ht="15">
      <c r="A1" s="179" t="s">
        <v>91</v>
      </c>
      <c r="B1" s="179"/>
      <c r="C1" s="179"/>
      <c r="D1" s="179"/>
      <c r="E1" s="179"/>
      <c r="F1" s="27"/>
      <c r="G1" s="25" t="s">
        <v>21</v>
      </c>
      <c r="H1" s="27"/>
      <c r="I1" s="27"/>
    </row>
    <row r="2" spans="1:9" ht="15">
      <c r="A2" s="27"/>
      <c r="B2" s="27"/>
      <c r="C2" s="27"/>
      <c r="D2" s="27"/>
      <c r="E2" s="27"/>
      <c r="F2" s="27"/>
      <c r="G2" s="27"/>
      <c r="H2" s="27"/>
      <c r="I2" s="27"/>
    </row>
    <row r="3" spans="1:9" ht="12.75" customHeight="1">
      <c r="A3" s="37"/>
      <c r="B3" s="34" t="s">
        <v>8</v>
      </c>
      <c r="C3" s="35" t="s">
        <v>7</v>
      </c>
      <c r="D3" s="35" t="s">
        <v>170</v>
      </c>
      <c r="E3" s="35" t="s">
        <v>19</v>
      </c>
      <c r="F3" s="36"/>
      <c r="G3" s="189" t="s">
        <v>12</v>
      </c>
      <c r="H3" s="27"/>
      <c r="I3" s="27"/>
    </row>
    <row r="4" spans="1:9" ht="12.75" customHeight="1">
      <c r="A4" s="42" t="s">
        <v>5</v>
      </c>
      <c r="B4" s="3" t="s">
        <v>9</v>
      </c>
      <c r="C4" s="30" t="s">
        <v>28</v>
      </c>
      <c r="D4" s="30" t="s">
        <v>171</v>
      </c>
      <c r="E4" s="30" t="s">
        <v>20</v>
      </c>
      <c r="F4" s="29" t="s">
        <v>14</v>
      </c>
      <c r="G4" s="190"/>
      <c r="H4" s="27"/>
      <c r="I4" s="27"/>
    </row>
    <row r="5" spans="1:9" ht="11.25" customHeight="1">
      <c r="A5" s="38"/>
      <c r="B5" s="3" t="s">
        <v>10</v>
      </c>
      <c r="C5" s="28" t="s">
        <v>29</v>
      </c>
      <c r="D5" s="28"/>
      <c r="E5" s="28" t="s">
        <v>3</v>
      </c>
      <c r="F5" s="31"/>
      <c r="G5" s="191"/>
      <c r="H5" s="27"/>
      <c r="I5" s="27"/>
    </row>
    <row r="6" spans="1:9" ht="13.5" thickBot="1">
      <c r="A6" s="39">
        <v>1</v>
      </c>
      <c r="B6" s="4">
        <v>2</v>
      </c>
      <c r="C6" s="32">
        <v>3</v>
      </c>
      <c r="D6" s="32"/>
      <c r="E6" s="33" t="s">
        <v>1</v>
      </c>
      <c r="F6" s="33" t="s">
        <v>2</v>
      </c>
      <c r="G6" s="33" t="s">
        <v>6</v>
      </c>
      <c r="H6" s="40"/>
      <c r="I6" s="23"/>
    </row>
    <row r="7" spans="1:7" s="26" customFormat="1" ht="12.75">
      <c r="A7" s="80" t="s">
        <v>34</v>
      </c>
      <c r="B7" s="118">
        <v>200</v>
      </c>
      <c r="C7" s="88" t="s">
        <v>312</v>
      </c>
      <c r="D7" s="88"/>
      <c r="E7" s="93">
        <v>1972793.21</v>
      </c>
      <c r="F7" s="93">
        <v>785820.05</v>
      </c>
      <c r="G7" s="93">
        <f>E7-F7</f>
        <v>1186973.16</v>
      </c>
    </row>
    <row r="8" spans="1:7" s="45" customFormat="1" ht="24">
      <c r="A8" s="171" t="s">
        <v>37</v>
      </c>
      <c r="B8" s="172" t="s">
        <v>35</v>
      </c>
      <c r="C8" s="173" t="s">
        <v>313</v>
      </c>
      <c r="D8" s="173"/>
      <c r="E8" s="174">
        <f>E9+E14+E54+E59+E57</f>
        <v>1239569.21</v>
      </c>
      <c r="F8" s="174">
        <f>F9+F14+F54+F59</f>
        <v>647151.06</v>
      </c>
      <c r="G8" s="174">
        <f>E8-F8</f>
        <v>592418.1499999999</v>
      </c>
    </row>
    <row r="9" spans="1:7" s="45" customFormat="1" ht="12.75">
      <c r="A9" s="157" t="s">
        <v>133</v>
      </c>
      <c r="B9" s="158" t="s">
        <v>35</v>
      </c>
      <c r="C9" s="159" t="s">
        <v>314</v>
      </c>
      <c r="D9" s="159"/>
      <c r="E9" s="160">
        <f>E10+E11+E12+E13</f>
        <v>300230.20999999996</v>
      </c>
      <c r="F9" s="160">
        <f>F10+F11+F12+F13</f>
        <v>161919.24</v>
      </c>
      <c r="G9" s="161">
        <f aca="true" t="shared" si="0" ref="G9:G30">E9-F9</f>
        <v>138310.96999999997</v>
      </c>
    </row>
    <row r="10" spans="1:7" s="45" customFormat="1" ht="22.5">
      <c r="A10" s="79" t="s">
        <v>200</v>
      </c>
      <c r="B10" s="48" t="s">
        <v>35</v>
      </c>
      <c r="C10" s="87" t="s">
        <v>315</v>
      </c>
      <c r="D10" s="87" t="s">
        <v>180</v>
      </c>
      <c r="E10" s="90">
        <v>196000</v>
      </c>
      <c r="F10" s="90">
        <v>96954.86</v>
      </c>
      <c r="G10" s="89">
        <f>E10-F10</f>
        <v>99045.14</v>
      </c>
    </row>
    <row r="11" spans="1:7" s="45" customFormat="1" ht="22.5">
      <c r="A11" s="79" t="s">
        <v>201</v>
      </c>
      <c r="B11" s="48" t="s">
        <v>35</v>
      </c>
      <c r="C11" s="87" t="s">
        <v>316</v>
      </c>
      <c r="D11" s="87" t="s">
        <v>202</v>
      </c>
      <c r="E11" s="90">
        <v>44000</v>
      </c>
      <c r="F11" s="90">
        <v>43000</v>
      </c>
      <c r="G11" s="89">
        <f t="shared" si="0"/>
        <v>1000</v>
      </c>
    </row>
    <row r="12" spans="1:7" s="45" customFormat="1" ht="22.5">
      <c r="A12" s="79" t="s">
        <v>197</v>
      </c>
      <c r="B12" s="48" t="s">
        <v>35</v>
      </c>
      <c r="C12" s="87" t="s">
        <v>317</v>
      </c>
      <c r="D12" s="87" t="s">
        <v>179</v>
      </c>
      <c r="E12" s="90">
        <v>39614.59</v>
      </c>
      <c r="F12" s="90">
        <v>1348.76</v>
      </c>
      <c r="G12" s="89">
        <f>E12-F12</f>
        <v>38265.829999999994</v>
      </c>
    </row>
    <row r="13" spans="1:7" s="45" customFormat="1" ht="22.5">
      <c r="A13" s="79" t="s">
        <v>198</v>
      </c>
      <c r="B13" s="48" t="s">
        <v>35</v>
      </c>
      <c r="C13" s="87" t="s">
        <v>318</v>
      </c>
      <c r="D13" s="87" t="s">
        <v>199</v>
      </c>
      <c r="E13" s="90">
        <v>20615.62</v>
      </c>
      <c r="F13" s="90">
        <v>20615.62</v>
      </c>
      <c r="G13" s="89">
        <f t="shared" si="0"/>
        <v>0</v>
      </c>
    </row>
    <row r="14" spans="1:7" s="45" customFormat="1" ht="12.75">
      <c r="A14" s="170" t="s">
        <v>134</v>
      </c>
      <c r="B14" s="163" t="s">
        <v>35</v>
      </c>
      <c r="C14" s="164" t="s">
        <v>319</v>
      </c>
      <c r="D14" s="164"/>
      <c r="E14" s="165">
        <v>715039</v>
      </c>
      <c r="F14" s="165">
        <v>316584.68</v>
      </c>
      <c r="G14" s="166">
        <f t="shared" si="0"/>
        <v>398454.32</v>
      </c>
    </row>
    <row r="15" spans="1:7" s="45" customFormat="1" ht="22.5">
      <c r="A15" s="79" t="s">
        <v>200</v>
      </c>
      <c r="B15" s="48" t="s">
        <v>35</v>
      </c>
      <c r="C15" s="87" t="s">
        <v>320</v>
      </c>
      <c r="D15" s="87" t="s">
        <v>180</v>
      </c>
      <c r="E15" s="90">
        <v>252000</v>
      </c>
      <c r="F15" s="90">
        <v>132658.35</v>
      </c>
      <c r="G15" s="89">
        <f>E15-F15</f>
        <v>119341.65</v>
      </c>
    </row>
    <row r="16" spans="1:7" s="45" customFormat="1" ht="32.25" customHeight="1">
      <c r="A16" s="79" t="s">
        <v>201</v>
      </c>
      <c r="B16" s="48" t="s">
        <v>35</v>
      </c>
      <c r="C16" s="87" t="s">
        <v>321</v>
      </c>
      <c r="D16" s="87" t="s">
        <v>202</v>
      </c>
      <c r="E16" s="90">
        <v>86100</v>
      </c>
      <c r="F16" s="90">
        <v>86100</v>
      </c>
      <c r="G16" s="89">
        <f t="shared" si="0"/>
        <v>0</v>
      </c>
    </row>
    <row r="17" spans="1:7" s="45" customFormat="1" ht="12.75" hidden="1">
      <c r="A17" s="79" t="s">
        <v>42</v>
      </c>
      <c r="B17" s="48" t="s">
        <v>35</v>
      </c>
      <c r="C17" s="87" t="s">
        <v>74</v>
      </c>
      <c r="D17" s="87"/>
      <c r="E17" s="90">
        <v>0</v>
      </c>
      <c r="F17" s="90">
        <v>0</v>
      </c>
      <c r="G17" s="89">
        <f t="shared" si="0"/>
        <v>0</v>
      </c>
    </row>
    <row r="18" spans="1:7" s="45" customFormat="1" ht="22.5">
      <c r="A18" s="79" t="s">
        <v>197</v>
      </c>
      <c r="B18" s="48" t="s">
        <v>35</v>
      </c>
      <c r="C18" s="87" t="s">
        <v>322</v>
      </c>
      <c r="D18" s="87" t="s">
        <v>179</v>
      </c>
      <c r="E18" s="90">
        <v>153000</v>
      </c>
      <c r="F18" s="90">
        <v>2421</v>
      </c>
      <c r="G18" s="89">
        <f t="shared" si="0"/>
        <v>150579</v>
      </c>
    </row>
    <row r="19" spans="1:7" s="45" customFormat="1" ht="22.5">
      <c r="A19" s="79" t="s">
        <v>198</v>
      </c>
      <c r="B19" s="48" t="s">
        <v>35</v>
      </c>
      <c r="C19" s="87" t="s">
        <v>323</v>
      </c>
      <c r="D19" s="87" t="s">
        <v>199</v>
      </c>
      <c r="E19" s="90">
        <v>33000</v>
      </c>
      <c r="F19" s="90">
        <v>32061.47</v>
      </c>
      <c r="G19" s="89">
        <f t="shared" si="0"/>
        <v>938.5299999999988</v>
      </c>
    </row>
    <row r="20" spans="1:7" s="45" customFormat="1" ht="12.75">
      <c r="A20" s="79" t="s">
        <v>193</v>
      </c>
      <c r="B20" s="48" t="s">
        <v>35</v>
      </c>
      <c r="C20" s="87" t="s">
        <v>324</v>
      </c>
      <c r="D20" s="87" t="s">
        <v>194</v>
      </c>
      <c r="E20" s="90">
        <v>10277.75</v>
      </c>
      <c r="F20" s="90">
        <v>0</v>
      </c>
      <c r="G20" s="89">
        <f>E20-F20</f>
        <v>10277.75</v>
      </c>
    </row>
    <row r="21" spans="1:7" s="45" customFormat="1" ht="33.75" customHeight="1">
      <c r="A21" s="79" t="s">
        <v>195</v>
      </c>
      <c r="B21" s="48" t="s">
        <v>35</v>
      </c>
      <c r="C21" s="87" t="s">
        <v>325</v>
      </c>
      <c r="D21" s="87" t="s">
        <v>196</v>
      </c>
      <c r="E21" s="90">
        <v>6722.25</v>
      </c>
      <c r="F21" s="90">
        <v>6722.25</v>
      </c>
      <c r="G21" s="89">
        <f t="shared" si="0"/>
        <v>0</v>
      </c>
    </row>
    <row r="22" spans="1:7" s="45" customFormat="1" ht="12.75" hidden="1">
      <c r="A22" s="79" t="s">
        <v>44</v>
      </c>
      <c r="B22" s="48" t="s">
        <v>35</v>
      </c>
      <c r="C22" s="87" t="s">
        <v>75</v>
      </c>
      <c r="D22" s="87"/>
      <c r="E22" s="90">
        <v>0</v>
      </c>
      <c r="F22" s="90">
        <v>0</v>
      </c>
      <c r="G22" s="89">
        <f t="shared" si="0"/>
        <v>0</v>
      </c>
    </row>
    <row r="23" spans="1:7" s="45" customFormat="1" ht="22.5">
      <c r="A23" s="79" t="s">
        <v>169</v>
      </c>
      <c r="B23" s="48" t="s">
        <v>35</v>
      </c>
      <c r="C23" s="87" t="s">
        <v>326</v>
      </c>
      <c r="D23" s="87" t="s">
        <v>176</v>
      </c>
      <c r="E23" s="90">
        <v>15000</v>
      </c>
      <c r="F23" s="90">
        <v>9045.99</v>
      </c>
      <c r="G23" s="89">
        <f>E23-F23</f>
        <v>5954.01</v>
      </c>
    </row>
    <row r="24" spans="1:7" s="45" customFormat="1" ht="30" customHeight="1" hidden="1">
      <c r="A24" s="79" t="s">
        <v>187</v>
      </c>
      <c r="B24" s="48" t="s">
        <v>35</v>
      </c>
      <c r="C24" s="87" t="s">
        <v>229</v>
      </c>
      <c r="D24" s="87" t="s">
        <v>188</v>
      </c>
      <c r="E24" s="90"/>
      <c r="F24" s="90">
        <v>0</v>
      </c>
      <c r="G24" s="89">
        <f t="shared" si="0"/>
        <v>0</v>
      </c>
    </row>
    <row r="25" spans="1:7" s="45" customFormat="1" ht="30" customHeight="1">
      <c r="A25" s="79" t="s">
        <v>187</v>
      </c>
      <c r="B25" s="48" t="s">
        <v>35</v>
      </c>
      <c r="C25" s="87" t="s">
        <v>327</v>
      </c>
      <c r="D25" s="87" t="s">
        <v>188</v>
      </c>
      <c r="E25" s="90">
        <v>9000</v>
      </c>
      <c r="F25" s="90">
        <v>0</v>
      </c>
      <c r="G25" s="89">
        <v>9000</v>
      </c>
    </row>
    <row r="26" spans="1:7" s="45" customFormat="1" ht="35.25" customHeight="1">
      <c r="A26" s="79" t="s">
        <v>168</v>
      </c>
      <c r="B26" s="48" t="s">
        <v>35</v>
      </c>
      <c r="C26" s="87" t="s">
        <v>328</v>
      </c>
      <c r="D26" s="87" t="s">
        <v>175</v>
      </c>
      <c r="E26" s="90">
        <v>15000</v>
      </c>
      <c r="F26" s="90">
        <v>0</v>
      </c>
      <c r="G26" s="89">
        <f>E26-F26</f>
        <v>15000</v>
      </c>
    </row>
    <row r="27" spans="1:7" s="45" customFormat="1" ht="33.75">
      <c r="A27" s="79" t="s">
        <v>185</v>
      </c>
      <c r="B27" s="48" t="s">
        <v>35</v>
      </c>
      <c r="C27" s="87" t="s">
        <v>329</v>
      </c>
      <c r="D27" s="87" t="s">
        <v>186</v>
      </c>
      <c r="E27" s="90">
        <v>14100</v>
      </c>
      <c r="F27" s="90">
        <v>2761.2</v>
      </c>
      <c r="G27" s="89">
        <f t="shared" si="0"/>
        <v>11338.8</v>
      </c>
    </row>
    <row r="28" spans="1:7" s="45" customFormat="1" ht="21" customHeight="1">
      <c r="A28" s="79" t="s">
        <v>182</v>
      </c>
      <c r="B28" s="48" t="s">
        <v>35</v>
      </c>
      <c r="C28" s="87" t="s">
        <v>330</v>
      </c>
      <c r="D28" s="87" t="s">
        <v>183</v>
      </c>
      <c r="E28" s="90">
        <v>10000</v>
      </c>
      <c r="F28" s="90">
        <v>9210</v>
      </c>
      <c r="G28" s="89">
        <f>E28-F28</f>
        <v>790</v>
      </c>
    </row>
    <row r="29" spans="1:7" s="45" customFormat="1" ht="33.75" hidden="1">
      <c r="A29" s="79" t="s">
        <v>178</v>
      </c>
      <c r="B29" s="48" t="s">
        <v>35</v>
      </c>
      <c r="C29" s="87" t="s">
        <v>237</v>
      </c>
      <c r="D29" s="87" t="s">
        <v>238</v>
      </c>
      <c r="E29" s="90"/>
      <c r="F29" s="90"/>
      <c r="G29" s="89">
        <f>E29-F29</f>
        <v>0</v>
      </c>
    </row>
    <row r="30" spans="1:7" s="45" customFormat="1" ht="30.75" customHeight="1">
      <c r="A30" s="79" t="s">
        <v>184</v>
      </c>
      <c r="B30" s="48" t="s">
        <v>35</v>
      </c>
      <c r="C30" s="87" t="s">
        <v>331</v>
      </c>
      <c r="D30" s="87" t="s">
        <v>192</v>
      </c>
      <c r="E30" s="90">
        <v>7000</v>
      </c>
      <c r="F30" s="90">
        <v>739.5</v>
      </c>
      <c r="G30" s="89">
        <f t="shared" si="0"/>
        <v>6260.5</v>
      </c>
    </row>
    <row r="31" spans="1:7" s="45" customFormat="1" ht="1.5" customHeight="1" hidden="1">
      <c r="A31" s="47" t="s">
        <v>90</v>
      </c>
      <c r="B31" s="48" t="s">
        <v>35</v>
      </c>
      <c r="C31" s="87" t="s">
        <v>130</v>
      </c>
      <c r="D31" s="87"/>
      <c r="E31" s="90">
        <v>500</v>
      </c>
      <c r="F31" s="90"/>
      <c r="G31" s="89"/>
    </row>
    <row r="32" spans="1:7" s="45" customFormat="1" ht="22.5" customHeight="1">
      <c r="A32" s="101" t="s">
        <v>190</v>
      </c>
      <c r="B32" s="48" t="s">
        <v>35</v>
      </c>
      <c r="C32" s="87" t="s">
        <v>332</v>
      </c>
      <c r="D32" s="87" t="s">
        <v>191</v>
      </c>
      <c r="E32" s="90">
        <v>6000</v>
      </c>
      <c r="F32" s="90">
        <v>0</v>
      </c>
      <c r="G32" s="89">
        <f>E32-F32</f>
        <v>6000</v>
      </c>
    </row>
    <row r="33" spans="1:7" s="45" customFormat="1" ht="21" customHeight="1" hidden="1">
      <c r="A33" s="79" t="s">
        <v>90</v>
      </c>
      <c r="B33" s="48" t="s">
        <v>35</v>
      </c>
      <c r="C33" s="87" t="s">
        <v>125</v>
      </c>
      <c r="D33" s="87"/>
      <c r="E33" s="90">
        <v>0</v>
      </c>
      <c r="F33" s="90">
        <v>0</v>
      </c>
      <c r="G33" s="89">
        <f aca="true" t="shared" si="1" ref="G33:G73">E33-F33</f>
        <v>0</v>
      </c>
    </row>
    <row r="34" spans="1:7" s="45" customFormat="1" ht="36" customHeight="1">
      <c r="A34" s="79" t="s">
        <v>239</v>
      </c>
      <c r="B34" s="48" t="s">
        <v>35</v>
      </c>
      <c r="C34" s="87" t="s">
        <v>333</v>
      </c>
      <c r="D34" s="87" t="s">
        <v>238</v>
      </c>
      <c r="E34" s="90">
        <v>22700</v>
      </c>
      <c r="F34" s="90">
        <v>22450</v>
      </c>
      <c r="G34" s="89">
        <f>E34-F34</f>
        <v>250</v>
      </c>
    </row>
    <row r="35" spans="1:7" s="45" customFormat="1" ht="33.75" customHeight="1">
      <c r="A35" s="79" t="s">
        <v>178</v>
      </c>
      <c r="B35" s="48" t="s">
        <v>35</v>
      </c>
      <c r="C35" s="87" t="s">
        <v>334</v>
      </c>
      <c r="D35" s="87" t="s">
        <v>177</v>
      </c>
      <c r="E35" s="90">
        <v>28139</v>
      </c>
      <c r="F35" s="90">
        <v>9584</v>
      </c>
      <c r="G35" s="91">
        <f t="shared" si="1"/>
        <v>18555</v>
      </c>
    </row>
    <row r="36" spans="1:7" s="45" customFormat="1" ht="12.75" hidden="1">
      <c r="A36" s="79" t="s">
        <v>49</v>
      </c>
      <c r="B36" s="48" t="s">
        <v>35</v>
      </c>
      <c r="C36" s="87" t="s">
        <v>126</v>
      </c>
      <c r="D36" s="87"/>
      <c r="E36" s="90">
        <v>0</v>
      </c>
      <c r="F36" s="90">
        <v>0</v>
      </c>
      <c r="G36" s="91">
        <f t="shared" si="1"/>
        <v>0</v>
      </c>
    </row>
    <row r="37" spans="1:7" s="45" customFormat="1" ht="12.75" hidden="1">
      <c r="A37" s="79" t="s">
        <v>38</v>
      </c>
      <c r="B37" s="48" t="s">
        <v>35</v>
      </c>
      <c r="C37" s="87" t="s">
        <v>126</v>
      </c>
      <c r="D37" s="87"/>
      <c r="E37" s="90">
        <f>E38</f>
        <v>0</v>
      </c>
      <c r="F37" s="90">
        <v>0</v>
      </c>
      <c r="G37" s="91">
        <f t="shared" si="1"/>
        <v>0</v>
      </c>
    </row>
    <row r="38" spans="1:7" s="45" customFormat="1" ht="22.5" hidden="1">
      <c r="A38" s="79" t="s">
        <v>39</v>
      </c>
      <c r="B38" s="48" t="s">
        <v>35</v>
      </c>
      <c r="C38" s="87" t="s">
        <v>126</v>
      </c>
      <c r="D38" s="87"/>
      <c r="E38" s="90">
        <v>0</v>
      </c>
      <c r="F38" s="90">
        <v>0</v>
      </c>
      <c r="G38" s="91">
        <f t="shared" si="1"/>
        <v>0</v>
      </c>
    </row>
    <row r="39" spans="1:7" s="45" customFormat="1" ht="27" customHeight="1" hidden="1">
      <c r="A39" s="79" t="s">
        <v>40</v>
      </c>
      <c r="B39" s="48" t="s">
        <v>35</v>
      </c>
      <c r="C39" s="87" t="s">
        <v>126</v>
      </c>
      <c r="D39" s="87"/>
      <c r="E39" s="90">
        <v>0</v>
      </c>
      <c r="F39" s="90">
        <v>0</v>
      </c>
      <c r="G39" s="91">
        <f t="shared" si="1"/>
        <v>0</v>
      </c>
    </row>
    <row r="40" spans="1:7" s="45" customFormat="1" ht="24" customHeight="1" hidden="1">
      <c r="A40" s="79" t="s">
        <v>42</v>
      </c>
      <c r="B40" s="48" t="s">
        <v>35</v>
      </c>
      <c r="C40" s="87" t="s">
        <v>126</v>
      </c>
      <c r="D40" s="87"/>
      <c r="E40" s="90">
        <v>0</v>
      </c>
      <c r="F40" s="90">
        <v>0</v>
      </c>
      <c r="G40" s="91">
        <f t="shared" si="1"/>
        <v>0</v>
      </c>
    </row>
    <row r="41" spans="1:7" s="45" customFormat="1" ht="29.25" customHeight="1" hidden="1">
      <c r="A41" s="79" t="s">
        <v>41</v>
      </c>
      <c r="B41" s="48" t="s">
        <v>35</v>
      </c>
      <c r="C41" s="87" t="s">
        <v>126</v>
      </c>
      <c r="D41" s="87"/>
      <c r="E41" s="90">
        <v>0</v>
      </c>
      <c r="F41" s="90">
        <v>0</v>
      </c>
      <c r="G41" s="91">
        <f t="shared" si="1"/>
        <v>0</v>
      </c>
    </row>
    <row r="42" spans="1:7" s="45" customFormat="1" ht="12.75" hidden="1">
      <c r="A42" s="79" t="s">
        <v>43</v>
      </c>
      <c r="B42" s="48" t="s">
        <v>35</v>
      </c>
      <c r="C42" s="87" t="s">
        <v>126</v>
      </c>
      <c r="D42" s="87"/>
      <c r="E42" s="90">
        <v>0</v>
      </c>
      <c r="F42" s="90">
        <v>0</v>
      </c>
      <c r="G42" s="91">
        <f t="shared" si="1"/>
        <v>0</v>
      </c>
    </row>
    <row r="43" spans="1:7" s="45" customFormat="1" ht="12.75" hidden="1">
      <c r="A43" s="79" t="s">
        <v>44</v>
      </c>
      <c r="B43" s="48" t="s">
        <v>35</v>
      </c>
      <c r="C43" s="87" t="s">
        <v>126</v>
      </c>
      <c r="D43" s="87"/>
      <c r="E43" s="90">
        <v>0</v>
      </c>
      <c r="F43" s="90">
        <v>0</v>
      </c>
      <c r="G43" s="91">
        <f t="shared" si="1"/>
        <v>0</v>
      </c>
    </row>
    <row r="44" spans="1:7" s="45" customFormat="1" ht="12.75" hidden="1">
      <c r="A44" s="79" t="s">
        <v>46</v>
      </c>
      <c r="B44" s="48" t="s">
        <v>35</v>
      </c>
      <c r="C44" s="87" t="s">
        <v>126</v>
      </c>
      <c r="D44" s="87"/>
      <c r="E44" s="90">
        <v>0</v>
      </c>
      <c r="F44" s="90">
        <v>0</v>
      </c>
      <c r="G44" s="91">
        <f t="shared" si="1"/>
        <v>0</v>
      </c>
    </row>
    <row r="45" spans="1:7" s="45" customFormat="1" ht="22.5" hidden="1">
      <c r="A45" s="79" t="s">
        <v>47</v>
      </c>
      <c r="B45" s="48" t="s">
        <v>35</v>
      </c>
      <c r="C45" s="87" t="s">
        <v>126</v>
      </c>
      <c r="D45" s="87"/>
      <c r="E45" s="90">
        <v>0</v>
      </c>
      <c r="F45" s="90">
        <v>0</v>
      </c>
      <c r="G45" s="91">
        <f t="shared" si="1"/>
        <v>0</v>
      </c>
    </row>
    <row r="46" spans="1:7" s="45" customFormat="1" ht="22.5" hidden="1">
      <c r="A46" s="79" t="s">
        <v>50</v>
      </c>
      <c r="B46" s="48" t="s">
        <v>35</v>
      </c>
      <c r="C46" s="87" t="s">
        <v>126</v>
      </c>
      <c r="D46" s="87"/>
      <c r="E46" s="90">
        <v>0</v>
      </c>
      <c r="F46" s="90">
        <v>0</v>
      </c>
      <c r="G46" s="91">
        <f t="shared" si="1"/>
        <v>0</v>
      </c>
    </row>
    <row r="47" spans="1:7" s="45" customFormat="1" ht="0.75" customHeight="1" hidden="1">
      <c r="A47" s="79" t="s">
        <v>48</v>
      </c>
      <c r="B47" s="48" t="s">
        <v>35</v>
      </c>
      <c r="C47" s="87" t="s">
        <v>126</v>
      </c>
      <c r="D47" s="87"/>
      <c r="E47" s="90">
        <v>0</v>
      </c>
      <c r="F47" s="90">
        <v>0</v>
      </c>
      <c r="G47" s="91">
        <f t="shared" si="1"/>
        <v>0</v>
      </c>
    </row>
    <row r="48" spans="1:7" s="45" customFormat="1" ht="36" customHeight="1">
      <c r="A48" s="79" t="s">
        <v>178</v>
      </c>
      <c r="B48" s="48" t="s">
        <v>35</v>
      </c>
      <c r="C48" s="87" t="s">
        <v>335</v>
      </c>
      <c r="D48" s="87" t="s">
        <v>240</v>
      </c>
      <c r="E48" s="90">
        <v>20000</v>
      </c>
      <c r="F48" s="90">
        <v>1914.35</v>
      </c>
      <c r="G48" s="91">
        <f>E48-F48</f>
        <v>18085.65</v>
      </c>
    </row>
    <row r="49" spans="1:7" s="45" customFormat="1" ht="13.5" customHeight="1">
      <c r="A49" s="79" t="s">
        <v>189</v>
      </c>
      <c r="B49" s="48" t="s">
        <v>35</v>
      </c>
      <c r="C49" s="87" t="s">
        <v>336</v>
      </c>
      <c r="D49" s="87" t="s">
        <v>181</v>
      </c>
      <c r="E49" s="90">
        <v>15000</v>
      </c>
      <c r="F49" s="90">
        <v>0</v>
      </c>
      <c r="G49" s="91">
        <f t="shared" si="1"/>
        <v>15000</v>
      </c>
    </row>
    <row r="50" spans="1:7" s="45" customFormat="1" ht="25.5" customHeight="1">
      <c r="A50" s="79" t="s">
        <v>236</v>
      </c>
      <c r="B50" s="48" t="s">
        <v>35</v>
      </c>
      <c r="C50" s="87" t="s">
        <v>337</v>
      </c>
      <c r="D50" s="87" t="s">
        <v>235</v>
      </c>
      <c r="E50" s="90">
        <v>5000</v>
      </c>
      <c r="F50" s="90">
        <v>0</v>
      </c>
      <c r="G50" s="91">
        <f t="shared" si="1"/>
        <v>5000</v>
      </c>
    </row>
    <row r="51" spans="1:7" s="45" customFormat="1" ht="13.5" customHeight="1">
      <c r="A51" s="79" t="s">
        <v>189</v>
      </c>
      <c r="B51" s="48" t="s">
        <v>35</v>
      </c>
      <c r="C51" s="87" t="s">
        <v>338</v>
      </c>
      <c r="D51" s="87" t="s">
        <v>181</v>
      </c>
      <c r="E51" s="90">
        <v>3000</v>
      </c>
      <c r="F51" s="90">
        <v>0</v>
      </c>
      <c r="G51" s="89">
        <f t="shared" si="1"/>
        <v>3000</v>
      </c>
    </row>
    <row r="52" spans="1:7" s="45" customFormat="1" ht="24" customHeight="1">
      <c r="A52" s="79" t="s">
        <v>236</v>
      </c>
      <c r="B52" s="48" t="s">
        <v>35</v>
      </c>
      <c r="C52" s="87" t="s">
        <v>338</v>
      </c>
      <c r="D52" s="87" t="s">
        <v>235</v>
      </c>
      <c r="E52" s="90">
        <v>3000</v>
      </c>
      <c r="F52" s="90"/>
      <c r="G52" s="89">
        <f t="shared" si="1"/>
        <v>3000</v>
      </c>
    </row>
    <row r="53" spans="1:7" s="45" customFormat="1" ht="24" customHeight="1">
      <c r="A53" s="79" t="s">
        <v>293</v>
      </c>
      <c r="B53" s="48" t="s">
        <v>35</v>
      </c>
      <c r="C53" s="87" t="s">
        <v>291</v>
      </c>
      <c r="D53" s="87" t="s">
        <v>191</v>
      </c>
      <c r="E53" s="90">
        <v>1000</v>
      </c>
      <c r="F53" s="90">
        <v>916.57</v>
      </c>
      <c r="G53" s="89">
        <f t="shared" si="1"/>
        <v>83.42999999999995</v>
      </c>
    </row>
    <row r="54" spans="1:7" s="45" customFormat="1" ht="63" customHeight="1">
      <c r="A54" s="162" t="s">
        <v>139</v>
      </c>
      <c r="B54" s="163" t="s">
        <v>35</v>
      </c>
      <c r="C54" s="164" t="s">
        <v>339</v>
      </c>
      <c r="D54" s="164"/>
      <c r="E54" s="165">
        <f>E55</f>
        <v>20000</v>
      </c>
      <c r="F54" s="165">
        <f>F56</f>
        <v>0</v>
      </c>
      <c r="G54" s="166">
        <f t="shared" si="1"/>
        <v>20000</v>
      </c>
    </row>
    <row r="55" spans="1:7" s="45" customFormat="1" ht="80.25" customHeight="1">
      <c r="A55" s="102" t="s">
        <v>140</v>
      </c>
      <c r="B55" s="48" t="s">
        <v>35</v>
      </c>
      <c r="C55" s="87" t="s">
        <v>340</v>
      </c>
      <c r="D55" s="87"/>
      <c r="E55" s="90">
        <f>E56</f>
        <v>20000</v>
      </c>
      <c r="F55" s="90">
        <f>F56</f>
        <v>0</v>
      </c>
      <c r="G55" s="89">
        <f t="shared" si="1"/>
        <v>20000</v>
      </c>
    </row>
    <row r="56" spans="1:7" s="45" customFormat="1" ht="33" customHeight="1">
      <c r="A56" s="79" t="s">
        <v>167</v>
      </c>
      <c r="B56" s="48" t="s">
        <v>35</v>
      </c>
      <c r="C56" s="87" t="s">
        <v>341</v>
      </c>
      <c r="D56" s="87" t="s">
        <v>174</v>
      </c>
      <c r="E56" s="90">
        <v>20000</v>
      </c>
      <c r="F56" s="90">
        <v>0</v>
      </c>
      <c r="G56" s="89">
        <f t="shared" si="1"/>
        <v>20000</v>
      </c>
    </row>
    <row r="57" spans="1:7" s="45" customFormat="1" ht="33" customHeight="1">
      <c r="A57" s="157" t="s">
        <v>203</v>
      </c>
      <c r="B57" s="158" t="s">
        <v>35</v>
      </c>
      <c r="C57" s="159" t="s">
        <v>342</v>
      </c>
      <c r="D57" s="159"/>
      <c r="E57" s="160">
        <v>1000</v>
      </c>
      <c r="F57" s="160">
        <v>0</v>
      </c>
      <c r="G57" s="161">
        <f>E57-F57</f>
        <v>1000</v>
      </c>
    </row>
    <row r="58" spans="1:7" s="45" customFormat="1" ht="33" customHeight="1">
      <c r="A58" s="79" t="s">
        <v>248</v>
      </c>
      <c r="B58" s="48" t="s">
        <v>35</v>
      </c>
      <c r="C58" s="87" t="s">
        <v>343</v>
      </c>
      <c r="D58" s="87" t="s">
        <v>191</v>
      </c>
      <c r="E58" s="90">
        <v>1000</v>
      </c>
      <c r="F58" s="90">
        <v>0</v>
      </c>
      <c r="G58" s="89">
        <f>E58-F58</f>
        <v>1000</v>
      </c>
    </row>
    <row r="59" spans="1:7" s="45" customFormat="1" ht="22.5" customHeight="1">
      <c r="A59" s="157" t="s">
        <v>163</v>
      </c>
      <c r="B59" s="167" t="s">
        <v>35</v>
      </c>
      <c r="C59" s="159" t="s">
        <v>344</v>
      </c>
      <c r="D59" s="159"/>
      <c r="E59" s="160">
        <f>E60</f>
        <v>203300</v>
      </c>
      <c r="F59" s="160">
        <f>F60</f>
        <v>168647.14</v>
      </c>
      <c r="G59" s="161">
        <f aca="true" t="shared" si="2" ref="G59:G68">E59-F59</f>
        <v>34652.859999999986</v>
      </c>
    </row>
    <row r="60" spans="1:7" s="45" customFormat="1" ht="24.75" customHeight="1">
      <c r="A60" s="79" t="s">
        <v>164</v>
      </c>
      <c r="B60" s="48" t="s">
        <v>35</v>
      </c>
      <c r="C60" s="87" t="s">
        <v>345</v>
      </c>
      <c r="D60" s="87"/>
      <c r="E60" s="90">
        <v>203300</v>
      </c>
      <c r="F60" s="90">
        <v>168647.14</v>
      </c>
      <c r="G60" s="89">
        <f t="shared" si="2"/>
        <v>34652.859999999986</v>
      </c>
    </row>
    <row r="61" spans="1:7" s="45" customFormat="1" ht="24.75" customHeight="1">
      <c r="A61" s="79" t="s">
        <v>169</v>
      </c>
      <c r="B61" s="48" t="s">
        <v>35</v>
      </c>
      <c r="C61" s="87" t="s">
        <v>346</v>
      </c>
      <c r="D61" s="87" t="s">
        <v>176</v>
      </c>
      <c r="E61" s="90">
        <v>111956</v>
      </c>
      <c r="F61" s="90">
        <v>111215.51</v>
      </c>
      <c r="G61" s="89">
        <f>E61-F61</f>
        <v>740.4900000000052</v>
      </c>
    </row>
    <row r="62" spans="1:7" s="45" customFormat="1" ht="30.75" customHeight="1">
      <c r="A62" s="79" t="s">
        <v>187</v>
      </c>
      <c r="B62" s="48" t="s">
        <v>35</v>
      </c>
      <c r="C62" s="87" t="s">
        <v>347</v>
      </c>
      <c r="D62" s="87" t="s">
        <v>188</v>
      </c>
      <c r="E62" s="90">
        <v>46000</v>
      </c>
      <c r="F62" s="90">
        <v>45312.13</v>
      </c>
      <c r="G62" s="89">
        <f t="shared" si="2"/>
        <v>687.8700000000026</v>
      </c>
    </row>
    <row r="63" spans="1:7" s="45" customFormat="1" ht="24.75" customHeight="1">
      <c r="A63" s="79" t="s">
        <v>168</v>
      </c>
      <c r="B63" s="48" t="s">
        <v>35</v>
      </c>
      <c r="C63" s="87" t="s">
        <v>348</v>
      </c>
      <c r="D63" s="87" t="s">
        <v>175</v>
      </c>
      <c r="E63" s="90">
        <v>20000</v>
      </c>
      <c r="F63" s="90">
        <v>1349.92</v>
      </c>
      <c r="G63" s="89">
        <f t="shared" si="2"/>
        <v>18650.08</v>
      </c>
    </row>
    <row r="64" spans="1:7" s="45" customFormat="1" ht="36" customHeight="1">
      <c r="A64" s="79" t="s">
        <v>185</v>
      </c>
      <c r="B64" s="48" t="s">
        <v>35</v>
      </c>
      <c r="C64" s="87" t="s">
        <v>349</v>
      </c>
      <c r="D64" s="87" t="s">
        <v>186</v>
      </c>
      <c r="E64" s="90">
        <v>0</v>
      </c>
      <c r="F64" s="90">
        <v>0</v>
      </c>
      <c r="G64" s="89">
        <f t="shared" si="2"/>
        <v>0</v>
      </c>
    </row>
    <row r="65" spans="1:7" s="45" customFormat="1" ht="27" customHeight="1">
      <c r="A65" s="79" t="s">
        <v>182</v>
      </c>
      <c r="B65" s="48" t="s">
        <v>35</v>
      </c>
      <c r="C65" s="87" t="s">
        <v>350</v>
      </c>
      <c r="D65" s="87" t="s">
        <v>183</v>
      </c>
      <c r="E65" s="90">
        <v>15000</v>
      </c>
      <c r="F65" s="90">
        <v>500</v>
      </c>
      <c r="G65" s="89">
        <f t="shared" si="2"/>
        <v>14500</v>
      </c>
    </row>
    <row r="66" spans="1:7" s="45" customFormat="1" ht="27" customHeight="1">
      <c r="A66" s="79" t="s">
        <v>184</v>
      </c>
      <c r="B66" s="48"/>
      <c r="C66" s="87" t="s">
        <v>351</v>
      </c>
      <c r="D66" s="87" t="s">
        <v>192</v>
      </c>
      <c r="E66" s="90">
        <v>0</v>
      </c>
      <c r="F66" s="90"/>
      <c r="G66" s="89"/>
    </row>
    <row r="67" spans="1:7" s="45" customFormat="1" ht="34.5" customHeight="1">
      <c r="A67" s="79" t="s">
        <v>270</v>
      </c>
      <c r="B67" s="48" t="s">
        <v>35</v>
      </c>
      <c r="C67" s="87" t="s">
        <v>352</v>
      </c>
      <c r="D67" s="87" t="s">
        <v>235</v>
      </c>
      <c r="E67" s="90">
        <v>10044</v>
      </c>
      <c r="F67" s="90">
        <v>10044</v>
      </c>
      <c r="G67" s="89">
        <f t="shared" si="2"/>
        <v>0</v>
      </c>
    </row>
    <row r="68" spans="1:7" s="45" customFormat="1" ht="34.5" customHeight="1">
      <c r="A68" s="79" t="s">
        <v>292</v>
      </c>
      <c r="B68" s="48" t="s">
        <v>35</v>
      </c>
      <c r="C68" s="87" t="s">
        <v>353</v>
      </c>
      <c r="D68" s="87" t="s">
        <v>235</v>
      </c>
      <c r="E68" s="90">
        <v>300</v>
      </c>
      <c r="F68" s="90">
        <v>225.58</v>
      </c>
      <c r="G68" s="89">
        <f t="shared" si="2"/>
        <v>74.41999999999999</v>
      </c>
    </row>
    <row r="69" spans="1:7" s="45" customFormat="1" ht="12.75" customHeight="1">
      <c r="A69" s="103" t="s">
        <v>51</v>
      </c>
      <c r="B69" s="104" t="s">
        <v>35</v>
      </c>
      <c r="C69" s="105" t="s">
        <v>354</v>
      </c>
      <c r="D69" s="105"/>
      <c r="E69" s="106">
        <f>E70</f>
        <v>58388</v>
      </c>
      <c r="F69" s="106">
        <f>F70</f>
        <v>12528</v>
      </c>
      <c r="G69" s="107">
        <f t="shared" si="1"/>
        <v>45860</v>
      </c>
    </row>
    <row r="70" spans="1:7" s="45" customFormat="1" ht="66" customHeight="1">
      <c r="A70" s="79" t="s">
        <v>136</v>
      </c>
      <c r="B70" s="48" t="s">
        <v>35</v>
      </c>
      <c r="C70" s="87" t="s">
        <v>355</v>
      </c>
      <c r="D70" s="87"/>
      <c r="E70" s="90">
        <f>E71+E72+E73</f>
        <v>58388</v>
      </c>
      <c r="F70" s="90">
        <f>F71+F72+F73</f>
        <v>12528</v>
      </c>
      <c r="G70" s="89">
        <f t="shared" si="1"/>
        <v>45860</v>
      </c>
    </row>
    <row r="71" spans="1:7" s="45" customFormat="1" ht="10.5" customHeight="1">
      <c r="A71" s="79" t="s">
        <v>200</v>
      </c>
      <c r="B71" s="48" t="s">
        <v>35</v>
      </c>
      <c r="C71" s="87" t="s">
        <v>356</v>
      </c>
      <c r="D71" s="87" t="s">
        <v>180</v>
      </c>
      <c r="E71" s="90">
        <v>40000</v>
      </c>
      <c r="F71" s="90">
        <v>10000</v>
      </c>
      <c r="G71" s="89">
        <f t="shared" si="1"/>
        <v>30000</v>
      </c>
    </row>
    <row r="72" spans="1:7" s="45" customFormat="1" ht="28.5" customHeight="1">
      <c r="A72" s="79" t="s">
        <v>197</v>
      </c>
      <c r="B72" s="48" t="s">
        <v>35</v>
      </c>
      <c r="C72" s="87" t="s">
        <v>228</v>
      </c>
      <c r="D72" s="87" t="s">
        <v>179</v>
      </c>
      <c r="E72" s="90">
        <v>12080</v>
      </c>
      <c r="F72" s="90">
        <v>2528</v>
      </c>
      <c r="G72" s="89">
        <f t="shared" si="1"/>
        <v>9552</v>
      </c>
    </row>
    <row r="73" spans="1:7" s="45" customFormat="1" ht="41.25" customHeight="1">
      <c r="A73" s="79" t="s">
        <v>178</v>
      </c>
      <c r="B73" s="48" t="s">
        <v>35</v>
      </c>
      <c r="C73" s="87" t="s">
        <v>357</v>
      </c>
      <c r="D73" s="87" t="s">
        <v>177</v>
      </c>
      <c r="E73" s="90">
        <v>6308</v>
      </c>
      <c r="F73" s="90">
        <v>0</v>
      </c>
      <c r="G73" s="89">
        <f t="shared" si="1"/>
        <v>6308</v>
      </c>
    </row>
    <row r="74" spans="1:7" s="45" customFormat="1" ht="33.75" hidden="1">
      <c r="A74" s="79" t="s">
        <v>52</v>
      </c>
      <c r="B74" s="48" t="s">
        <v>35</v>
      </c>
      <c r="C74" s="87" t="s">
        <v>76</v>
      </c>
      <c r="D74" s="87"/>
      <c r="E74" s="90">
        <f aca="true" t="shared" si="3" ref="E74:F76">E75</f>
        <v>0</v>
      </c>
      <c r="F74" s="90">
        <f t="shared" si="3"/>
        <v>0</v>
      </c>
      <c r="G74" s="89">
        <f aca="true" t="shared" si="4" ref="G74:G99">E74-F74</f>
        <v>0</v>
      </c>
    </row>
    <row r="75" spans="1:7" s="45" customFormat="1" ht="12.75" hidden="1">
      <c r="A75" s="79" t="s">
        <v>53</v>
      </c>
      <c r="B75" s="48" t="s">
        <v>35</v>
      </c>
      <c r="C75" s="87" t="s">
        <v>77</v>
      </c>
      <c r="D75" s="87"/>
      <c r="E75" s="90">
        <f t="shared" si="3"/>
        <v>0</v>
      </c>
      <c r="F75" s="90">
        <f t="shared" si="3"/>
        <v>0</v>
      </c>
      <c r="G75" s="89">
        <f t="shared" si="4"/>
        <v>0</v>
      </c>
    </row>
    <row r="76" spans="1:7" s="45" customFormat="1" ht="22.5" hidden="1">
      <c r="A76" s="79" t="s">
        <v>47</v>
      </c>
      <c r="B76" s="48" t="s">
        <v>35</v>
      </c>
      <c r="C76" s="87" t="s">
        <v>78</v>
      </c>
      <c r="D76" s="87"/>
      <c r="E76" s="90">
        <f t="shared" si="3"/>
        <v>0</v>
      </c>
      <c r="F76" s="90">
        <f t="shared" si="3"/>
        <v>0</v>
      </c>
      <c r="G76" s="89">
        <f t="shared" si="4"/>
        <v>0</v>
      </c>
    </row>
    <row r="77" spans="1:7" s="45" customFormat="1" ht="21.75" customHeight="1" hidden="1">
      <c r="A77" s="79" t="s">
        <v>48</v>
      </c>
      <c r="B77" s="48" t="s">
        <v>35</v>
      </c>
      <c r="C77" s="87" t="s">
        <v>79</v>
      </c>
      <c r="D77" s="87"/>
      <c r="E77" s="90">
        <v>0</v>
      </c>
      <c r="F77" s="90">
        <v>0</v>
      </c>
      <c r="G77" s="89">
        <f t="shared" si="4"/>
        <v>0</v>
      </c>
    </row>
    <row r="78" spans="1:7" s="45" customFormat="1" ht="22.5" hidden="1">
      <c r="A78" s="79" t="s">
        <v>41</v>
      </c>
      <c r="B78" s="48" t="s">
        <v>35</v>
      </c>
      <c r="C78" s="87" t="s">
        <v>98</v>
      </c>
      <c r="D78" s="87"/>
      <c r="E78" s="90">
        <v>0</v>
      </c>
      <c r="F78" s="90">
        <v>0</v>
      </c>
      <c r="G78" s="89">
        <f t="shared" si="4"/>
        <v>0</v>
      </c>
    </row>
    <row r="79" spans="1:7" s="45" customFormat="1" ht="45" customHeight="1" hidden="1">
      <c r="A79" s="113" t="s">
        <v>156</v>
      </c>
      <c r="B79" s="114" t="s">
        <v>35</v>
      </c>
      <c r="C79" s="115" t="s">
        <v>230</v>
      </c>
      <c r="D79" s="115"/>
      <c r="E79" s="116">
        <f>E80</f>
        <v>0</v>
      </c>
      <c r="F79" s="116">
        <f>F80</f>
        <v>0</v>
      </c>
      <c r="G79" s="117">
        <f>E79-F79</f>
        <v>0</v>
      </c>
    </row>
    <row r="80" spans="1:7" s="45" customFormat="1" ht="33.75" customHeight="1" hidden="1">
      <c r="A80" s="79" t="s">
        <v>157</v>
      </c>
      <c r="B80" s="48" t="s">
        <v>35</v>
      </c>
      <c r="C80" s="87" t="s">
        <v>231</v>
      </c>
      <c r="D80" s="87"/>
      <c r="E80" s="90">
        <f>E81</f>
        <v>0</v>
      </c>
      <c r="F80" s="90">
        <f>F81</f>
        <v>0</v>
      </c>
      <c r="G80" s="89">
        <f>E80-F80</f>
        <v>0</v>
      </c>
    </row>
    <row r="81" spans="1:7" s="45" customFormat="1" ht="24.75" customHeight="1" hidden="1">
      <c r="A81" s="79" t="s">
        <v>168</v>
      </c>
      <c r="B81" s="48" t="s">
        <v>35</v>
      </c>
      <c r="C81" s="87" t="s">
        <v>232</v>
      </c>
      <c r="D81" s="87" t="s">
        <v>175</v>
      </c>
      <c r="E81" s="90"/>
      <c r="F81" s="90">
        <v>0</v>
      </c>
      <c r="G81" s="89">
        <f>E81-F81</f>
        <v>0</v>
      </c>
    </row>
    <row r="82" spans="1:10" s="45" customFormat="1" ht="39" customHeight="1">
      <c r="A82" s="80" t="s">
        <v>271</v>
      </c>
      <c r="B82" s="73" t="s">
        <v>35</v>
      </c>
      <c r="C82" s="88" t="s">
        <v>272</v>
      </c>
      <c r="D82" s="88"/>
      <c r="E82" s="92">
        <v>10000</v>
      </c>
      <c r="F82" s="176">
        <v>0</v>
      </c>
      <c r="G82" s="176">
        <v>10000</v>
      </c>
      <c r="H82" s="175"/>
      <c r="I82" s="175"/>
      <c r="J82" s="175"/>
    </row>
    <row r="83" spans="1:7" s="45" customFormat="1" ht="25.5" customHeight="1">
      <c r="A83" s="79" t="s">
        <v>273</v>
      </c>
      <c r="B83" s="48" t="s">
        <v>35</v>
      </c>
      <c r="C83" s="87" t="s">
        <v>274</v>
      </c>
      <c r="D83" s="87"/>
      <c r="E83" s="90">
        <v>10000</v>
      </c>
      <c r="F83" s="90">
        <v>0</v>
      </c>
      <c r="G83" s="90">
        <v>10000</v>
      </c>
    </row>
    <row r="84" spans="1:7" s="45" customFormat="1" ht="52.5" customHeight="1">
      <c r="A84" s="79" t="s">
        <v>290</v>
      </c>
      <c r="B84" s="48" t="s">
        <v>35</v>
      </c>
      <c r="C84" s="87" t="s">
        <v>275</v>
      </c>
      <c r="D84" s="87"/>
      <c r="E84" s="90">
        <v>10000</v>
      </c>
      <c r="F84" s="90">
        <v>0</v>
      </c>
      <c r="G84" s="90">
        <v>10000</v>
      </c>
    </row>
    <row r="85" spans="1:7" s="45" customFormat="1" ht="31.5" customHeight="1">
      <c r="A85" s="79" t="s">
        <v>178</v>
      </c>
      <c r="B85" s="48" t="s">
        <v>35</v>
      </c>
      <c r="C85" s="87" t="s">
        <v>276</v>
      </c>
      <c r="D85" s="87" t="s">
        <v>177</v>
      </c>
      <c r="E85" s="90">
        <v>10000</v>
      </c>
      <c r="F85" s="90">
        <v>0</v>
      </c>
      <c r="G85" s="90">
        <v>10000</v>
      </c>
    </row>
    <row r="86" spans="1:7" s="45" customFormat="1" ht="25.5" customHeight="1">
      <c r="A86" s="80" t="s">
        <v>279</v>
      </c>
      <c r="B86" s="73" t="s">
        <v>35</v>
      </c>
      <c r="C86" s="88" t="s">
        <v>280</v>
      </c>
      <c r="D86" s="88"/>
      <c r="E86" s="92">
        <v>30000</v>
      </c>
      <c r="F86" s="92">
        <v>30000</v>
      </c>
      <c r="G86" s="93">
        <v>0</v>
      </c>
    </row>
    <row r="87" spans="1:7" s="45" customFormat="1" ht="25.5" customHeight="1">
      <c r="A87" s="79" t="s">
        <v>281</v>
      </c>
      <c r="B87" s="48" t="s">
        <v>35</v>
      </c>
      <c r="C87" s="87" t="s">
        <v>367</v>
      </c>
      <c r="D87" s="87"/>
      <c r="E87" s="90">
        <v>30000</v>
      </c>
      <c r="F87" s="90">
        <v>30000</v>
      </c>
      <c r="G87" s="89">
        <v>0</v>
      </c>
    </row>
    <row r="88" spans="1:7" s="45" customFormat="1" ht="25.5" customHeight="1">
      <c r="A88" s="79" t="s">
        <v>184</v>
      </c>
      <c r="B88" s="48" t="s">
        <v>35</v>
      </c>
      <c r="C88" s="87" t="s">
        <v>368</v>
      </c>
      <c r="D88" s="87" t="s">
        <v>192</v>
      </c>
      <c r="E88" s="90">
        <v>30000</v>
      </c>
      <c r="F88" s="90">
        <v>30000</v>
      </c>
      <c r="G88" s="89">
        <v>0</v>
      </c>
    </row>
    <row r="89" spans="1:7" s="45" customFormat="1" ht="22.5">
      <c r="A89" s="103" t="s">
        <v>54</v>
      </c>
      <c r="B89" s="104" t="s">
        <v>35</v>
      </c>
      <c r="C89" s="105" t="s">
        <v>295</v>
      </c>
      <c r="D89" s="105"/>
      <c r="E89" s="106">
        <f>E90+E106</f>
        <v>66000</v>
      </c>
      <c r="F89" s="106">
        <v>59931.56</v>
      </c>
      <c r="G89" s="107">
        <f t="shared" si="4"/>
        <v>6068.440000000002</v>
      </c>
    </row>
    <row r="90" spans="1:7" s="45" customFormat="1" ht="12.75">
      <c r="A90" s="79" t="s">
        <v>135</v>
      </c>
      <c r="B90" s="48" t="s">
        <v>35</v>
      </c>
      <c r="C90" s="87" t="s">
        <v>358</v>
      </c>
      <c r="D90" s="87"/>
      <c r="E90" s="90">
        <v>66000</v>
      </c>
      <c r="F90" s="90">
        <f>F91</f>
        <v>27282.23</v>
      </c>
      <c r="G90" s="89">
        <f t="shared" si="4"/>
        <v>38717.770000000004</v>
      </c>
    </row>
    <row r="91" spans="1:7" s="45" customFormat="1" ht="22.5">
      <c r="A91" s="79" t="s">
        <v>169</v>
      </c>
      <c r="B91" s="48" t="s">
        <v>35</v>
      </c>
      <c r="C91" s="87" t="s">
        <v>359</v>
      </c>
      <c r="D91" s="87" t="s">
        <v>176</v>
      </c>
      <c r="E91" s="90">
        <v>30000</v>
      </c>
      <c r="F91" s="90">
        <v>27282.23</v>
      </c>
      <c r="G91" s="89">
        <f t="shared" si="4"/>
        <v>2717.7700000000004</v>
      </c>
    </row>
    <row r="92" spans="1:7" s="45" customFormat="1" ht="12.75" hidden="1">
      <c r="A92" s="79" t="s">
        <v>55</v>
      </c>
      <c r="B92" s="48" t="s">
        <v>35</v>
      </c>
      <c r="C92" s="87" t="s">
        <v>80</v>
      </c>
      <c r="D92" s="87"/>
      <c r="E92" s="90">
        <f aca="true" t="shared" si="5" ref="E92:F94">E93</f>
        <v>0</v>
      </c>
      <c r="F92" s="90">
        <f t="shared" si="5"/>
        <v>0</v>
      </c>
      <c r="G92" s="89">
        <f t="shared" si="4"/>
        <v>0</v>
      </c>
    </row>
    <row r="93" spans="1:7" s="45" customFormat="1" ht="12.75" hidden="1">
      <c r="A93" s="79" t="s">
        <v>38</v>
      </c>
      <c r="B93" s="48" t="s">
        <v>35</v>
      </c>
      <c r="C93" s="87" t="s">
        <v>81</v>
      </c>
      <c r="D93" s="87"/>
      <c r="E93" s="90">
        <f t="shared" si="5"/>
        <v>0</v>
      </c>
      <c r="F93" s="90">
        <f t="shared" si="5"/>
        <v>0</v>
      </c>
      <c r="G93" s="89">
        <f t="shared" si="4"/>
        <v>0</v>
      </c>
    </row>
    <row r="94" spans="1:7" s="45" customFormat="1" ht="12.75" hidden="1">
      <c r="A94" s="79" t="s">
        <v>43</v>
      </c>
      <c r="B94" s="48" t="s">
        <v>35</v>
      </c>
      <c r="C94" s="87" t="s">
        <v>82</v>
      </c>
      <c r="D94" s="87"/>
      <c r="E94" s="90">
        <f t="shared" si="5"/>
        <v>0</v>
      </c>
      <c r="F94" s="90">
        <f t="shared" si="5"/>
        <v>0</v>
      </c>
      <c r="G94" s="89">
        <f t="shared" si="4"/>
        <v>0</v>
      </c>
    </row>
    <row r="95" spans="1:7" s="45" customFormat="1" ht="22.5" hidden="1">
      <c r="A95" s="79" t="s">
        <v>45</v>
      </c>
      <c r="B95" s="48" t="s">
        <v>35</v>
      </c>
      <c r="C95" s="87" t="s">
        <v>83</v>
      </c>
      <c r="D95" s="87"/>
      <c r="E95" s="90"/>
      <c r="F95" s="90">
        <v>0</v>
      </c>
      <c r="G95" s="89">
        <f t="shared" si="4"/>
        <v>0</v>
      </c>
    </row>
    <row r="96" spans="1:7" s="45" customFormat="1" ht="12.75" hidden="1">
      <c r="A96" s="79" t="s">
        <v>92</v>
      </c>
      <c r="B96" s="48" t="s">
        <v>35</v>
      </c>
      <c r="C96" s="87" t="s">
        <v>93</v>
      </c>
      <c r="D96" s="87"/>
      <c r="E96" s="90">
        <f>E97</f>
        <v>0</v>
      </c>
      <c r="F96" s="90">
        <f>F97</f>
        <v>0</v>
      </c>
      <c r="G96" s="89">
        <f t="shared" si="4"/>
        <v>0</v>
      </c>
    </row>
    <row r="97" spans="1:7" s="45" customFormat="1" ht="12.75" hidden="1">
      <c r="A97" s="79" t="s">
        <v>38</v>
      </c>
      <c r="B97" s="48" t="s">
        <v>35</v>
      </c>
      <c r="C97" s="87" t="s">
        <v>94</v>
      </c>
      <c r="D97" s="87"/>
      <c r="E97" s="90">
        <f>E98</f>
        <v>0</v>
      </c>
      <c r="F97" s="90">
        <f>F98</f>
        <v>0</v>
      </c>
      <c r="G97" s="89">
        <f t="shared" si="4"/>
        <v>0</v>
      </c>
    </row>
    <row r="98" spans="1:7" s="45" customFormat="1" ht="22.5" hidden="1">
      <c r="A98" s="79" t="s">
        <v>48</v>
      </c>
      <c r="B98" s="48" t="s">
        <v>35</v>
      </c>
      <c r="C98" s="87" t="s">
        <v>95</v>
      </c>
      <c r="D98" s="87"/>
      <c r="E98" s="90"/>
      <c r="F98" s="90">
        <v>0</v>
      </c>
      <c r="G98" s="89">
        <f t="shared" si="4"/>
        <v>0</v>
      </c>
    </row>
    <row r="99" spans="1:7" s="45" customFormat="1" ht="12.75" hidden="1">
      <c r="A99" s="79" t="s">
        <v>56</v>
      </c>
      <c r="B99" s="48" t="s">
        <v>35</v>
      </c>
      <c r="C99" s="87" t="s">
        <v>84</v>
      </c>
      <c r="D99" s="87"/>
      <c r="E99" s="90">
        <f>E100+E103</f>
        <v>0</v>
      </c>
      <c r="F99" s="90">
        <f>F100+F103</f>
        <v>0</v>
      </c>
      <c r="G99" s="89">
        <f t="shared" si="4"/>
        <v>0</v>
      </c>
    </row>
    <row r="100" spans="1:7" s="45" customFormat="1" ht="12.75" hidden="1">
      <c r="A100" s="79" t="s">
        <v>38</v>
      </c>
      <c r="B100" s="48" t="s">
        <v>35</v>
      </c>
      <c r="C100" s="87" t="s">
        <v>85</v>
      </c>
      <c r="D100" s="87"/>
      <c r="E100" s="90"/>
      <c r="F100" s="90">
        <f>F101</f>
        <v>0</v>
      </c>
      <c r="G100" s="89">
        <f aca="true" t="shared" si="6" ref="G100:G115">E100-F100</f>
        <v>0</v>
      </c>
    </row>
    <row r="101" spans="1:7" s="45" customFormat="1" ht="12.75" hidden="1">
      <c r="A101" s="79" t="s">
        <v>43</v>
      </c>
      <c r="B101" s="48" t="s">
        <v>35</v>
      </c>
      <c r="C101" s="87" t="s">
        <v>86</v>
      </c>
      <c r="D101" s="87"/>
      <c r="E101" s="90"/>
      <c r="F101" s="90">
        <f>F102</f>
        <v>0</v>
      </c>
      <c r="G101" s="89">
        <f t="shared" si="6"/>
        <v>0</v>
      </c>
    </row>
    <row r="102" spans="1:7" s="45" customFormat="1" ht="22.5" hidden="1">
      <c r="A102" s="79" t="s">
        <v>45</v>
      </c>
      <c r="B102" s="48" t="s">
        <v>35</v>
      </c>
      <c r="C102" s="87" t="s">
        <v>96</v>
      </c>
      <c r="D102" s="87"/>
      <c r="E102" s="90"/>
      <c r="F102" s="90">
        <v>0</v>
      </c>
      <c r="G102" s="89">
        <f t="shared" si="6"/>
        <v>0</v>
      </c>
    </row>
    <row r="103" spans="1:7" s="45" customFormat="1" ht="22.5" hidden="1">
      <c r="A103" s="79" t="s">
        <v>47</v>
      </c>
      <c r="B103" s="48" t="s">
        <v>35</v>
      </c>
      <c r="C103" s="87" t="s">
        <v>87</v>
      </c>
      <c r="D103" s="87"/>
      <c r="E103" s="90">
        <f>E105+E104</f>
        <v>0</v>
      </c>
      <c r="F103" s="90">
        <f>F105+F104</f>
        <v>0</v>
      </c>
      <c r="G103" s="89">
        <f t="shared" si="6"/>
        <v>0</v>
      </c>
    </row>
    <row r="104" spans="1:7" s="45" customFormat="1" ht="21.75" customHeight="1" hidden="1">
      <c r="A104" s="79" t="s">
        <v>90</v>
      </c>
      <c r="B104" s="48" t="s">
        <v>35</v>
      </c>
      <c r="C104" s="87" t="s">
        <v>97</v>
      </c>
      <c r="D104" s="87"/>
      <c r="E104" s="90"/>
      <c r="F104" s="90">
        <v>0</v>
      </c>
      <c r="G104" s="89">
        <f t="shared" si="6"/>
        <v>0</v>
      </c>
    </row>
    <row r="105" spans="1:7" s="45" customFormat="1" ht="22.5" hidden="1">
      <c r="A105" s="79" t="s">
        <v>48</v>
      </c>
      <c r="B105" s="48" t="s">
        <v>35</v>
      </c>
      <c r="C105" s="87" t="s">
        <v>88</v>
      </c>
      <c r="D105" s="87"/>
      <c r="E105" s="90"/>
      <c r="F105" s="90">
        <v>0</v>
      </c>
      <c r="G105" s="89">
        <f t="shared" si="6"/>
        <v>0</v>
      </c>
    </row>
    <row r="106" spans="1:7" s="45" customFormat="1" ht="22.5" hidden="1">
      <c r="A106" s="79" t="s">
        <v>158</v>
      </c>
      <c r="B106" s="48" t="s">
        <v>35</v>
      </c>
      <c r="C106" s="87" t="s">
        <v>233</v>
      </c>
      <c r="D106" s="87"/>
      <c r="E106" s="90">
        <f>E107</f>
        <v>0</v>
      </c>
      <c r="F106" s="90">
        <f>F107</f>
        <v>0</v>
      </c>
      <c r="G106" s="89">
        <f>E106-F106</f>
        <v>0</v>
      </c>
    </row>
    <row r="107" spans="1:7" s="45" customFormat="1" ht="22.5" customHeight="1" hidden="1">
      <c r="A107" s="79" t="s">
        <v>168</v>
      </c>
      <c r="B107" s="48" t="s">
        <v>35</v>
      </c>
      <c r="C107" s="87" t="s">
        <v>234</v>
      </c>
      <c r="D107" s="87" t="s">
        <v>175</v>
      </c>
      <c r="E107" s="90"/>
      <c r="F107" s="90">
        <v>0</v>
      </c>
      <c r="G107" s="89">
        <f>E107-F107</f>
        <v>0</v>
      </c>
    </row>
    <row r="108" spans="1:8" s="45" customFormat="1" ht="22.5" customHeight="1">
      <c r="A108" s="80" t="s">
        <v>282</v>
      </c>
      <c r="B108" s="73" t="s">
        <v>35</v>
      </c>
      <c r="C108" s="88" t="s">
        <v>360</v>
      </c>
      <c r="D108" s="88"/>
      <c r="E108" s="92">
        <v>36000</v>
      </c>
      <c r="F108" s="92">
        <v>32649.33</v>
      </c>
      <c r="G108" s="93">
        <v>9350.67</v>
      </c>
      <c r="H108" s="169"/>
    </row>
    <row r="109" spans="1:8" s="45" customFormat="1" ht="22.5" customHeight="1">
      <c r="A109" s="79" t="s">
        <v>168</v>
      </c>
      <c r="B109" s="73" t="s">
        <v>35</v>
      </c>
      <c r="C109" s="87" t="s">
        <v>277</v>
      </c>
      <c r="D109" s="87" t="s">
        <v>176</v>
      </c>
      <c r="E109" s="90">
        <v>3799.33</v>
      </c>
      <c r="F109" s="92">
        <v>3799.33</v>
      </c>
      <c r="G109" s="93">
        <v>0</v>
      </c>
      <c r="H109" s="169"/>
    </row>
    <row r="110" spans="1:7" s="45" customFormat="1" ht="22.5" customHeight="1">
      <c r="A110" s="79" t="s">
        <v>168</v>
      </c>
      <c r="B110" s="48" t="s">
        <v>35</v>
      </c>
      <c r="C110" s="87" t="s">
        <v>283</v>
      </c>
      <c r="D110" s="87" t="s">
        <v>175</v>
      </c>
      <c r="E110" s="90">
        <v>1200.67</v>
      </c>
      <c r="F110" s="90">
        <v>0</v>
      </c>
      <c r="G110" s="90">
        <v>1200.67</v>
      </c>
    </row>
    <row r="111" spans="1:7" s="45" customFormat="1" ht="22.5" customHeight="1">
      <c r="A111" s="79" t="s">
        <v>239</v>
      </c>
      <c r="B111" s="48" t="s">
        <v>35</v>
      </c>
      <c r="C111" s="87" t="s">
        <v>278</v>
      </c>
      <c r="D111" s="87" t="s">
        <v>238</v>
      </c>
      <c r="E111" s="90">
        <v>20000</v>
      </c>
      <c r="F111" s="90">
        <v>17850</v>
      </c>
      <c r="G111" s="89">
        <v>8150</v>
      </c>
    </row>
    <row r="112" spans="1:7" s="45" customFormat="1" ht="41.25" customHeight="1">
      <c r="A112" s="79" t="s">
        <v>178</v>
      </c>
      <c r="B112" s="48" t="s">
        <v>35</v>
      </c>
      <c r="C112" s="87" t="s">
        <v>294</v>
      </c>
      <c r="D112" s="87" t="s">
        <v>177</v>
      </c>
      <c r="E112" s="90">
        <v>11000</v>
      </c>
      <c r="F112" s="90">
        <v>11000</v>
      </c>
      <c r="G112" s="89">
        <v>0</v>
      </c>
    </row>
    <row r="113" spans="1:7" s="45" customFormat="1" ht="12.75">
      <c r="A113" s="103" t="s">
        <v>106</v>
      </c>
      <c r="B113" s="104" t="s">
        <v>35</v>
      </c>
      <c r="C113" s="105" t="s">
        <v>361</v>
      </c>
      <c r="D113" s="105"/>
      <c r="E113" s="106">
        <f>E114</f>
        <v>436836</v>
      </c>
      <c r="F113" s="106">
        <f>F114</f>
        <v>1590</v>
      </c>
      <c r="G113" s="107">
        <f t="shared" si="6"/>
        <v>435246</v>
      </c>
    </row>
    <row r="114" spans="1:7" s="45" customFormat="1" ht="12.75">
      <c r="A114" s="108" t="s">
        <v>116</v>
      </c>
      <c r="B114" s="109" t="s">
        <v>35</v>
      </c>
      <c r="C114" s="110" t="s">
        <v>362</v>
      </c>
      <c r="D114" s="110"/>
      <c r="E114" s="111">
        <f>E120</f>
        <v>436836</v>
      </c>
      <c r="F114" s="111">
        <f>F120</f>
        <v>1590</v>
      </c>
      <c r="G114" s="112">
        <f t="shared" si="6"/>
        <v>435246</v>
      </c>
    </row>
    <row r="115" spans="1:7" s="45" customFormat="1" ht="69.75" customHeight="1" hidden="1">
      <c r="A115" s="79" t="s">
        <v>162</v>
      </c>
      <c r="B115" s="48" t="s">
        <v>35</v>
      </c>
      <c r="C115" s="87" t="s">
        <v>128</v>
      </c>
      <c r="D115" s="87"/>
      <c r="E115" s="90"/>
      <c r="F115" s="90" t="e">
        <f>#REF!+#REF!</f>
        <v>#REF!</v>
      </c>
      <c r="G115" s="89" t="e">
        <f t="shared" si="6"/>
        <v>#REF!</v>
      </c>
    </row>
    <row r="116" spans="1:7" s="45" customFormat="1" ht="22.5" hidden="1">
      <c r="A116" s="79" t="s">
        <v>57</v>
      </c>
      <c r="B116" s="48" t="s">
        <v>35</v>
      </c>
      <c r="C116" s="87" t="s">
        <v>89</v>
      </c>
      <c r="D116" s="87"/>
      <c r="E116" s="90" t="e">
        <f>#REF!</f>
        <v>#REF!</v>
      </c>
      <c r="F116" s="90" t="e">
        <f>#REF!</f>
        <v>#REF!</v>
      </c>
      <c r="G116" s="89" t="e">
        <f>E116-F116</f>
        <v>#REF!</v>
      </c>
    </row>
    <row r="117" spans="1:7" s="45" customFormat="1" ht="0.75" customHeight="1" hidden="1">
      <c r="A117" s="79" t="s">
        <v>57</v>
      </c>
      <c r="B117" s="48" t="s">
        <v>35</v>
      </c>
      <c r="C117" s="87" t="s">
        <v>115</v>
      </c>
      <c r="D117" s="87"/>
      <c r="E117" s="90">
        <f>E118</f>
        <v>0</v>
      </c>
      <c r="F117" s="90">
        <f>F118</f>
        <v>0</v>
      </c>
      <c r="G117" s="89">
        <f aca="true" t="shared" si="7" ref="G117:G131">E117-F117</f>
        <v>0</v>
      </c>
    </row>
    <row r="118" spans="1:7" s="45" customFormat="1" ht="12.75" hidden="1">
      <c r="A118" s="79" t="s">
        <v>38</v>
      </c>
      <c r="B118" s="48" t="s">
        <v>35</v>
      </c>
      <c r="C118" s="87" t="s">
        <v>114</v>
      </c>
      <c r="D118" s="87"/>
      <c r="E118" s="90">
        <f>E119</f>
        <v>0</v>
      </c>
      <c r="F118" s="90">
        <f>F119</f>
        <v>0</v>
      </c>
      <c r="G118" s="89">
        <f t="shared" si="7"/>
        <v>0</v>
      </c>
    </row>
    <row r="119" spans="1:7" s="45" customFormat="1" ht="12.75" hidden="1">
      <c r="A119" s="79" t="s">
        <v>46</v>
      </c>
      <c r="B119" s="48" t="s">
        <v>35</v>
      </c>
      <c r="C119" s="87" t="s">
        <v>113</v>
      </c>
      <c r="D119" s="87"/>
      <c r="E119" s="90">
        <v>0</v>
      </c>
      <c r="F119" s="90">
        <v>0</v>
      </c>
      <c r="G119" s="89">
        <f t="shared" si="7"/>
        <v>0</v>
      </c>
    </row>
    <row r="120" spans="1:7" s="45" customFormat="1" ht="12.75">
      <c r="A120" s="80" t="s">
        <v>153</v>
      </c>
      <c r="B120" s="73" t="s">
        <v>35</v>
      </c>
      <c r="C120" s="88" t="s">
        <v>363</v>
      </c>
      <c r="D120" s="88"/>
      <c r="E120" s="92">
        <f>E121+E122</f>
        <v>436836</v>
      </c>
      <c r="F120" s="92">
        <f>F121+F122</f>
        <v>1590</v>
      </c>
      <c r="G120" s="93">
        <f t="shared" si="7"/>
        <v>435246</v>
      </c>
    </row>
    <row r="121" spans="1:7" s="45" customFormat="1" ht="33.75">
      <c r="A121" s="79" t="s">
        <v>167</v>
      </c>
      <c r="B121" s="48" t="s">
        <v>35</v>
      </c>
      <c r="C121" s="87" t="s">
        <v>364</v>
      </c>
      <c r="D121" s="87" t="s">
        <v>174</v>
      </c>
      <c r="E121" s="90">
        <v>432861</v>
      </c>
      <c r="F121" s="90">
        <v>0</v>
      </c>
      <c r="G121" s="89">
        <f t="shared" si="7"/>
        <v>432861</v>
      </c>
    </row>
    <row r="122" spans="1:7" s="45" customFormat="1" ht="36" customHeight="1">
      <c r="A122" s="79" t="s">
        <v>167</v>
      </c>
      <c r="B122" s="48" t="s">
        <v>35</v>
      </c>
      <c r="C122" s="87" t="s">
        <v>365</v>
      </c>
      <c r="D122" s="87" t="s">
        <v>174</v>
      </c>
      <c r="E122" s="90">
        <v>3975</v>
      </c>
      <c r="F122" s="90">
        <v>1590</v>
      </c>
      <c r="G122" s="89">
        <f t="shared" si="7"/>
        <v>2385</v>
      </c>
    </row>
    <row r="123" spans="1:7" s="45" customFormat="1" ht="16.5" customHeight="1" hidden="1">
      <c r="A123" s="103" t="s">
        <v>111</v>
      </c>
      <c r="B123" s="104" t="s">
        <v>35</v>
      </c>
      <c r="C123" s="105" t="s">
        <v>224</v>
      </c>
      <c r="D123" s="105"/>
      <c r="E123" s="106">
        <f>E124</f>
        <v>0</v>
      </c>
      <c r="F123" s="106">
        <f>F124</f>
        <v>0</v>
      </c>
      <c r="G123" s="107">
        <f t="shared" si="7"/>
        <v>0</v>
      </c>
    </row>
    <row r="124" spans="1:7" s="45" customFormat="1" ht="12.75" customHeight="1" hidden="1">
      <c r="A124" s="79" t="s">
        <v>112</v>
      </c>
      <c r="B124" s="48" t="s">
        <v>35</v>
      </c>
      <c r="C124" s="87" t="s">
        <v>225</v>
      </c>
      <c r="D124" s="87"/>
      <c r="E124" s="90">
        <f>E125+E126</f>
        <v>0</v>
      </c>
      <c r="F124" s="90">
        <f>F125+F126</f>
        <v>0</v>
      </c>
      <c r="G124" s="89">
        <f t="shared" si="7"/>
        <v>0</v>
      </c>
    </row>
    <row r="125" spans="1:7" s="45" customFormat="1" ht="57.75" customHeight="1" hidden="1">
      <c r="A125" s="79" t="s">
        <v>166</v>
      </c>
      <c r="B125" s="48" t="s">
        <v>35</v>
      </c>
      <c r="C125" s="87" t="s">
        <v>226</v>
      </c>
      <c r="D125" s="87" t="s">
        <v>173</v>
      </c>
      <c r="E125" s="90"/>
      <c r="F125" s="90">
        <v>0</v>
      </c>
      <c r="G125" s="89">
        <f>E125-F125</f>
        <v>0</v>
      </c>
    </row>
    <row r="126" spans="1:7" s="45" customFormat="1" ht="56.25" customHeight="1" hidden="1">
      <c r="A126" s="79" t="s">
        <v>165</v>
      </c>
      <c r="B126" s="48" t="s">
        <v>35</v>
      </c>
      <c r="C126" s="87" t="s">
        <v>227</v>
      </c>
      <c r="D126" s="87" t="s">
        <v>172</v>
      </c>
      <c r="E126" s="90"/>
      <c r="F126" s="90">
        <v>0</v>
      </c>
      <c r="G126" s="89">
        <f t="shared" si="7"/>
        <v>0</v>
      </c>
    </row>
    <row r="127" spans="1:7" s="45" customFormat="1" ht="24.75" customHeight="1">
      <c r="A127" s="80" t="s">
        <v>111</v>
      </c>
      <c r="B127" s="73" t="s">
        <v>35</v>
      </c>
      <c r="C127" s="88" t="s">
        <v>284</v>
      </c>
      <c r="D127" s="88"/>
      <c r="E127" s="92">
        <v>132000</v>
      </c>
      <c r="F127" s="92">
        <v>34619.43</v>
      </c>
      <c r="G127" s="93">
        <v>97380.57</v>
      </c>
    </row>
    <row r="128" spans="1:7" s="45" customFormat="1" ht="11.25" customHeight="1">
      <c r="A128" s="79" t="s">
        <v>112</v>
      </c>
      <c r="B128" s="48" t="s">
        <v>35</v>
      </c>
      <c r="C128" s="87" t="s">
        <v>285</v>
      </c>
      <c r="D128" s="87"/>
      <c r="E128" s="90">
        <v>132000</v>
      </c>
      <c r="F128" s="90">
        <v>34619.43</v>
      </c>
      <c r="G128" s="89">
        <v>97380.57</v>
      </c>
    </row>
    <row r="129" spans="1:7" s="45" customFormat="1" ht="56.25" customHeight="1">
      <c r="A129" s="79" t="s">
        <v>286</v>
      </c>
      <c r="B129" s="48" t="s">
        <v>35</v>
      </c>
      <c r="C129" s="87" t="s">
        <v>287</v>
      </c>
      <c r="D129" s="87" t="s">
        <v>173</v>
      </c>
      <c r="E129" s="90">
        <v>82000</v>
      </c>
      <c r="F129" s="90">
        <v>0</v>
      </c>
      <c r="G129" s="89">
        <v>82000</v>
      </c>
    </row>
    <row r="130" spans="1:7" s="45" customFormat="1" ht="54" customHeight="1">
      <c r="A130" s="79" t="s">
        <v>289</v>
      </c>
      <c r="B130" s="48" t="s">
        <v>35</v>
      </c>
      <c r="C130" s="87" t="s">
        <v>288</v>
      </c>
      <c r="D130" s="87" t="s">
        <v>172</v>
      </c>
      <c r="E130" s="90">
        <v>50000</v>
      </c>
      <c r="F130" s="90">
        <v>34619.43</v>
      </c>
      <c r="G130" s="89">
        <v>15380.57</v>
      </c>
    </row>
    <row r="131" spans="1:7" s="45" customFormat="1" ht="24.75" customHeight="1">
      <c r="A131" s="79" t="s">
        <v>58</v>
      </c>
      <c r="B131" s="48" t="s">
        <v>36</v>
      </c>
      <c r="C131" s="87" t="s">
        <v>366</v>
      </c>
      <c r="D131" s="87"/>
      <c r="E131" s="90">
        <f>Доходы!D16-Расходы!E7</f>
        <v>-230.20999999996275</v>
      </c>
      <c r="F131" s="90">
        <f>Доходы!E16-Расходы!F7</f>
        <v>9332.369999999879</v>
      </c>
      <c r="G131" s="89">
        <f t="shared" si="7"/>
        <v>-9562.579999999842</v>
      </c>
    </row>
    <row r="132" spans="5:7" s="18" customFormat="1" ht="12.75">
      <c r="E132" s="26"/>
      <c r="F132" s="26"/>
      <c r="G132" s="26"/>
    </row>
    <row r="137" ht="12.75">
      <c r="E137" s="51"/>
    </row>
  </sheetData>
  <sheetProtection/>
  <mergeCells count="2">
    <mergeCell ref="G3:G5"/>
    <mergeCell ref="A1:E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26.25390625" style="0" customWidth="1"/>
    <col min="2" max="2" width="5.625" style="0" customWidth="1"/>
    <col min="3" max="3" width="20.125" style="0" customWidth="1"/>
    <col min="4" max="4" width="11.75390625" style="0" customWidth="1"/>
    <col min="5" max="5" width="11.125" style="0" customWidth="1"/>
    <col min="6" max="6" width="13.25390625" style="0" customWidth="1"/>
  </cols>
  <sheetData>
    <row r="1" spans="1:6" ht="15">
      <c r="A1" s="193"/>
      <c r="B1" s="193"/>
      <c r="C1" s="193"/>
      <c r="D1" s="193"/>
      <c r="E1" s="193"/>
      <c r="F1" s="193"/>
    </row>
    <row r="2" spans="1:6" ht="12.75">
      <c r="A2" s="119"/>
      <c r="B2" s="120"/>
      <c r="C2" s="121"/>
      <c r="D2" s="122"/>
      <c r="E2" s="123"/>
      <c r="F2" s="124" t="s">
        <v>204</v>
      </c>
    </row>
    <row r="3" spans="1:6" ht="15">
      <c r="A3" s="125" t="s">
        <v>205</v>
      </c>
      <c r="C3" s="126"/>
      <c r="D3" s="127"/>
      <c r="E3" s="128"/>
      <c r="F3" s="129"/>
    </row>
    <row r="4" spans="1:6" ht="12.75">
      <c r="A4" s="15"/>
      <c r="B4" s="130"/>
      <c r="C4" s="131"/>
      <c r="D4" s="132"/>
      <c r="E4" s="132"/>
      <c r="F4" s="131"/>
    </row>
    <row r="5" spans="1:6" ht="12.75">
      <c r="A5" s="194" t="s">
        <v>5</v>
      </c>
      <c r="B5" s="197" t="s">
        <v>24</v>
      </c>
      <c r="C5" s="180" t="s">
        <v>206</v>
      </c>
      <c r="D5" s="185" t="s">
        <v>207</v>
      </c>
      <c r="E5" s="202" t="s">
        <v>14</v>
      </c>
      <c r="F5" s="189" t="s">
        <v>208</v>
      </c>
    </row>
    <row r="6" spans="1:6" ht="12.75">
      <c r="A6" s="195"/>
      <c r="B6" s="198"/>
      <c r="C6" s="200"/>
      <c r="D6" s="181"/>
      <c r="E6" s="203"/>
      <c r="F6" s="205"/>
    </row>
    <row r="7" spans="1:6" ht="12.75">
      <c r="A7" s="195"/>
      <c r="B7" s="198"/>
      <c r="C7" s="200"/>
      <c r="D7" s="181"/>
      <c r="E7" s="203"/>
      <c r="F7" s="206"/>
    </row>
    <row r="8" spans="1:6" ht="12.75">
      <c r="A8" s="195"/>
      <c r="B8" s="198"/>
      <c r="C8" s="200"/>
      <c r="D8" s="181"/>
      <c r="E8" s="203"/>
      <c r="F8" s="206"/>
    </row>
    <row r="9" spans="1:6" ht="12.75">
      <c r="A9" s="196"/>
      <c r="B9" s="199"/>
      <c r="C9" s="201"/>
      <c r="D9" s="182"/>
      <c r="E9" s="204"/>
      <c r="F9" s="207"/>
    </row>
    <row r="10" spans="1:6" ht="13.5" thickBot="1">
      <c r="A10" s="133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34.5" customHeight="1">
      <c r="A11" s="134" t="s">
        <v>209</v>
      </c>
      <c r="B11" s="135">
        <v>500</v>
      </c>
      <c r="C11" s="136" t="s">
        <v>299</v>
      </c>
      <c r="D11" s="137">
        <f>D12</f>
        <v>230.21</v>
      </c>
      <c r="E11" s="137">
        <f>E12</f>
        <v>-9332.369999999995</v>
      </c>
      <c r="F11" s="137">
        <f>D11-E11</f>
        <v>9562.579999999994</v>
      </c>
    </row>
    <row r="12" spans="1:6" ht="39" customHeight="1">
      <c r="A12" s="134" t="s">
        <v>210</v>
      </c>
      <c r="B12" s="138">
        <v>700</v>
      </c>
      <c r="C12" s="139" t="s">
        <v>300</v>
      </c>
      <c r="D12" s="140">
        <v>230.21</v>
      </c>
      <c r="E12" s="141">
        <f>E13+E14</f>
        <v>-9332.369999999995</v>
      </c>
      <c r="F12" s="137">
        <f aca="true" t="shared" si="0" ref="F12:F20">D12-E12</f>
        <v>9562.579999999994</v>
      </c>
    </row>
    <row r="13" spans="1:6" ht="28.5" customHeight="1">
      <c r="A13" s="142" t="s">
        <v>211</v>
      </c>
      <c r="B13" s="138">
        <v>700</v>
      </c>
      <c r="C13" s="139" t="s">
        <v>301</v>
      </c>
      <c r="D13" s="140">
        <v>-1972563</v>
      </c>
      <c r="E13" s="143">
        <v>-795152.42</v>
      </c>
      <c r="F13" s="137">
        <f t="shared" si="0"/>
        <v>-1177410.58</v>
      </c>
    </row>
    <row r="14" spans="1:6" ht="27.75" customHeight="1">
      <c r="A14" s="142" t="s">
        <v>212</v>
      </c>
      <c r="B14" s="138">
        <v>700</v>
      </c>
      <c r="C14" s="139" t="s">
        <v>302</v>
      </c>
      <c r="D14" s="140" t="s">
        <v>374</v>
      </c>
      <c r="E14" s="144">
        <v>785820.05</v>
      </c>
      <c r="F14" s="137">
        <v>1186742.95</v>
      </c>
    </row>
    <row r="15" spans="1:6" ht="33.75" customHeight="1">
      <c r="A15" s="142" t="s">
        <v>213</v>
      </c>
      <c r="B15" s="138">
        <v>710</v>
      </c>
      <c r="C15" s="139" t="s">
        <v>303</v>
      </c>
      <c r="D15" s="140">
        <f>D13</f>
        <v>-1972563</v>
      </c>
      <c r="E15" s="140">
        <f>E13</f>
        <v>-795152.42</v>
      </c>
      <c r="F15" s="137">
        <f t="shared" si="0"/>
        <v>-1177410.58</v>
      </c>
    </row>
    <row r="16" spans="1:6" ht="31.5" customHeight="1">
      <c r="A16" s="142" t="s">
        <v>214</v>
      </c>
      <c r="B16" s="138">
        <v>710</v>
      </c>
      <c r="C16" s="139" t="s">
        <v>304</v>
      </c>
      <c r="D16" s="140">
        <f>D15</f>
        <v>-1972563</v>
      </c>
      <c r="E16" s="140">
        <f>E15</f>
        <v>-795152.42</v>
      </c>
      <c r="F16" s="137">
        <f t="shared" si="0"/>
        <v>-1177410.58</v>
      </c>
    </row>
    <row r="17" spans="1:6" ht="39" customHeight="1">
      <c r="A17" s="142" t="s">
        <v>215</v>
      </c>
      <c r="B17" s="138">
        <v>710</v>
      </c>
      <c r="C17" s="139" t="s">
        <v>305</v>
      </c>
      <c r="D17" s="140">
        <f>D16</f>
        <v>-1972563</v>
      </c>
      <c r="E17" s="140">
        <f>E16</f>
        <v>-795152.42</v>
      </c>
      <c r="F17" s="137">
        <f t="shared" si="0"/>
        <v>-1177410.58</v>
      </c>
    </row>
    <row r="18" spans="1:6" ht="21.75" customHeight="1">
      <c r="A18" s="142" t="s">
        <v>216</v>
      </c>
      <c r="B18" s="138">
        <v>720</v>
      </c>
      <c r="C18" s="139" t="s">
        <v>306</v>
      </c>
      <c r="D18" s="140" t="str">
        <f>D14</f>
        <v>1972793.21</v>
      </c>
      <c r="E18" s="140">
        <f>E14</f>
        <v>785820.05</v>
      </c>
      <c r="F18" s="137">
        <v>1186742.95</v>
      </c>
    </row>
    <row r="19" spans="1:6" ht="27" customHeight="1">
      <c r="A19" s="142" t="s">
        <v>217</v>
      </c>
      <c r="B19" s="138">
        <v>720</v>
      </c>
      <c r="C19" s="139" t="s">
        <v>307</v>
      </c>
      <c r="D19" s="140" t="str">
        <f>D14</f>
        <v>1972793.21</v>
      </c>
      <c r="E19" s="140">
        <f>E14</f>
        <v>785820.05</v>
      </c>
      <c r="F19" s="137">
        <v>1186742.95</v>
      </c>
    </row>
    <row r="20" spans="1:6" ht="37.5" customHeight="1">
      <c r="A20" s="142" t="s">
        <v>218</v>
      </c>
      <c r="B20" s="145" t="s">
        <v>219</v>
      </c>
      <c r="C20" s="139" t="s">
        <v>308</v>
      </c>
      <c r="D20" s="140" t="str">
        <f>D14</f>
        <v>1972793.21</v>
      </c>
      <c r="E20" s="140">
        <f>E19</f>
        <v>785820.05</v>
      </c>
      <c r="F20" s="137">
        <v>1186742.95</v>
      </c>
    </row>
    <row r="21" spans="1:6" ht="12.75">
      <c r="A21" s="18"/>
      <c r="B21" s="18"/>
      <c r="C21" s="18"/>
      <c r="D21" s="26"/>
      <c r="E21" s="26"/>
      <c r="F21" s="26"/>
    </row>
    <row r="22" spans="1:6" ht="12.75">
      <c r="A22" s="192" t="s">
        <v>241</v>
      </c>
      <c r="B22" s="192"/>
      <c r="C22" s="146" t="s">
        <v>297</v>
      </c>
      <c r="D22" s="26"/>
      <c r="E22" s="26"/>
      <c r="F22" s="26"/>
    </row>
    <row r="23" spans="1:6" ht="12.75">
      <c r="A23" s="147" t="s">
        <v>220</v>
      </c>
      <c r="B23" s="148"/>
      <c r="C23" s="147" t="s">
        <v>221</v>
      </c>
      <c r="E23" s="149"/>
      <c r="F23" s="150"/>
    </row>
    <row r="24" spans="1:6" ht="12.75">
      <c r="A24" s="151"/>
      <c r="B24" s="151"/>
      <c r="C24" s="151"/>
      <c r="D24" s="152"/>
      <c r="E24" s="149"/>
      <c r="F24" s="150"/>
    </row>
    <row r="25" spans="1:6" ht="12.75">
      <c r="A25" s="6" t="s">
        <v>222</v>
      </c>
      <c r="B25" s="6"/>
      <c r="C25" s="153" t="s">
        <v>298</v>
      </c>
      <c r="D25" s="152"/>
      <c r="E25" s="149"/>
      <c r="F25" s="150"/>
    </row>
    <row r="26" spans="1:6" ht="12.75">
      <c r="A26" s="147" t="s">
        <v>220</v>
      </c>
      <c r="B26" s="119"/>
      <c r="C26" s="147" t="s">
        <v>221</v>
      </c>
      <c r="D26" s="152"/>
      <c r="E26" s="149"/>
      <c r="F26" s="150"/>
    </row>
    <row r="27" spans="1:6" ht="12.75">
      <c r="A27" s="6"/>
      <c r="B27" s="6"/>
      <c r="C27" s="119"/>
      <c r="D27" s="152"/>
      <c r="E27" s="149"/>
      <c r="F27" s="150"/>
    </row>
    <row r="28" spans="1:6" ht="12.75">
      <c r="A28" s="6" t="s">
        <v>371</v>
      </c>
      <c r="B28" s="154"/>
      <c r="C28" s="154"/>
      <c r="D28" s="26"/>
      <c r="E28" s="26"/>
      <c r="F28" s="26"/>
    </row>
    <row r="29" spans="1:6" ht="12.75">
      <c r="A29" s="155"/>
      <c r="B29" s="155"/>
      <c r="C29" s="156"/>
      <c r="D29" s="152"/>
      <c r="E29" s="149"/>
      <c r="F29" s="150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2016-05-05T07:27:54Z</cp:lastPrinted>
  <dcterms:created xsi:type="dcterms:W3CDTF">1999-06-18T11:49:53Z</dcterms:created>
  <dcterms:modified xsi:type="dcterms:W3CDTF">2016-05-05T07:27:57Z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