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<sst xmlns="http://schemas.openxmlformats.org/spreadsheetml/2006/main" count="775" uniqueCount="426">
  <si>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</si>
  <si>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</si>
  <si>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</si>
  <si>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</si>
  <si>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</si>
  <si>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</si>
  <si>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</si>
  <si>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</si>
  <si>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</si>
  <si>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</si>
  <si>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</si>
  <si>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</si>
  <si>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</si>
  <si>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</si>
  <si>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</si>
  <si>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</si>
  <si>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</si>
  <si>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</si>
  <si>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</si>
  <si>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</si>
  <si>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</si>
  <si>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</si>
  <si>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</si>
  <si>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</si>
  <si>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</si>
  <si>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</si>
  <si>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</si>
  <si>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</si>
  <si>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</si>
  <si>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</si>
  <si>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</si>
  <si>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</si>
  <si>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</si>
  <si>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</si>
  <si>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</si>
  <si>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</si>
  <si>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</si>
  <si>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</si>
  <si>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</si>
  <si>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</si>
  <si>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</si>
  <si>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</si>
  <si>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</si>
  <si>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</si>
  <si>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</si>
  <si>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</si>
  <si>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</si>
  <si>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</si>
  <si>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</si>
  <si>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</si>
  <si>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</si>
  <si>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</si>
  <si>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</si>
  <si>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</si>
  <si>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</si>
  <si>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</si>
  <si>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</si>
  <si>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</si>
  <si>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</si>
  <si>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</si>
  <si>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</si>
  <si>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</si>
  <si>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</si>
  <si>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</si>
  <si>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</si>
  <si>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</si>
  <si>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</si>
  <si>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</si>
  <si>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</si>
  <si>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</si>
  <si>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</si>
  <si>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</si>
  <si>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</si>
  <si>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</si>
  <si>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</si>
  <si>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</si>
  <si>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</si>
  <si>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</si>
  <si>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</si>
  <si>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</si>
  <si>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</si>
  <si>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</si>
  <si>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</si>
  <si>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</si>
  <si>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</si>
  <si>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</si>
  <si>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</si>
  <si>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</si>
  <si>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</si>
  <si>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</si>
  <si>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</si>
  <si>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</si>
  <si>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</si>
  <si>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</si>
  <si>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</si>
  <si>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</si>
  <si>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</si>
  <si>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</si>
  <si>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</si>
  <si>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</si>
  <si>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</si>
  <si>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</si>
  <si>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</si>
  <si>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</si>
  <si>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</si>
  <si>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</si>
  <si>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</si>
  <si>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</si>
  <si>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</si>
  <si>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</si>
  <si>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</si>
  <si>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</si>
  <si>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</si>
  <si>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</si>
  <si>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</si>
  <si>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</si>
  <si>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</si>
  <si>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</si>
  <si>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</si>
  <si>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</si>
  <si>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</si>
  <si>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</si>
  <si>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</si>
  <si>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</si>
  <si>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</si>
  <si>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</si>
  <si>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</si>
  <si>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</si>
  <si>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</si>
  <si>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</si>
  <si>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</si>
  <si>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</si>
  <si>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</si>
  <si>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</si>
  <si>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</si>
  <si>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</si>
  <si>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</si>
  <si>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</si>
  <si>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</si>
  <si>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</si>
  <si>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</si>
  <si>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</si>
  <si>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</si>
  <si>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</si>
  <si>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</si>
  <si>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</si>
  <si>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</si>
  <si>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</si>
  <si>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</si>
  <si>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</si>
  <si>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</si>
  <si>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</si>
  <si>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</si>
  <si>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</si>
  <si>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</si>
  <si>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</si>
  <si>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</si>
  <si>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</si>
  <si>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</si>
  <si>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</si>
  <si>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</si>
  <si>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</si>
  <si>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</si>
  <si>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</si>
  <si>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</si>
  <si>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</si>
  <si>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</si>
  <si>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</si>
  <si>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</si>
  <si>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</si>
  <si>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</si>
  <si>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</si>
  <si>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</si>
  <si>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</si>
  <si>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</si>
  <si>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</si>
  <si>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</si>
  <si>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</si>
  <si>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</si>
  <si>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</si>
  <si>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</si>
  <si>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</si>
  <si>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</si>
  <si>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</si>
  <si>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</si>
  <si>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</si>
  <si>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</si>
  <si>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</si>
  <si>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</si>
  <si>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</si>
  <si>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</si>
  <si>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</si>
  <si>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</si>
  <si>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</si>
  <si>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</si>
  <si>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</si>
  <si>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</si>
  <si>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</si>
  <si>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</si>
  <si>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</si>
  <si>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</si>
  <si>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</si>
  <si>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</si>
  <si>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</si>
  <si>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</si>
  <si>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</si>
  <si>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</si>
  <si>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</si>
  <si>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</si>
  <si>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</si>
  <si>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</si>
  <si>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</si>
  <si>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</si>
  <si>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</si>
  <si>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</si>
  <si>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</si>
  <si>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</si>
  <si>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</si>
  <si>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</si>
  <si>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</si>
  <si>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</si>
  <si>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</si>
  <si>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</si>
  <si>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</si>
  <si>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</si>
  <si>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</si>
  <si>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</si>
  <si>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</si>
  <si>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</si>
  <si>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</si>
  <si>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</si>
  <si>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</si>
  <si>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</si>
  <si>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</si>
  <si>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00501040020400120212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</si>
  <si>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</si>
  <si>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</si>
  <si>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</si>
  <si>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</si>
  <si>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</si>
  <si>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</si>
  <si>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</si>
  <si>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</si>
  <si>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</si>
  <si>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</si>
  <si>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</si>
  <si>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</si>
  <si>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</si>
  <si>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</si>
  <si>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</si>
  <si>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</si>
  <si>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</si>
  <si>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</si>
  <si>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</si>
  <si>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</si>
  <si>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 xml:space="preserve">  Итого расходов по 05036000500240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</si>
  <si>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</si>
  <si>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</si>
  <si>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</si>
  <si>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</si>
  <si>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</si>
  <si>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</si>
  <si>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</si>
  <si>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</si>
  <si>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</si>
  <si>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</si>
  <si>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</si>
  <si>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</si>
  <si>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</si>
  <si>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</si>
  <si>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</si>
  <si>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</si>
  <si>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</si>
  <si>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</si>
  <si>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</si>
  <si>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</si>
  <si>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</si>
  <si>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</si>
  <si>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</si>
  <si>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</si>
  <si>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</si>
  <si>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</si>
  <si>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</si>
  <si>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</si>
  <si>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</si>
  <si>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</si>
  <si>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</si>
  <si>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</si>
  <si>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</si>
  <si>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</si>
  <si>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</si>
  <si>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</si>
  <si>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</si>
  <si>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</si>
  <si>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</si>
  <si>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</si>
  <si>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</si>
  <si>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</si>
  <si>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</si>
  <si>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</si>
  <si>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</si>
  <si>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</si>
  <si>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</si>
  <si>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</si>
  <si>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</si>
  <si>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</si>
  <si>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</si>
  <si>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</si>
  <si>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</si>
  <si>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</si>
  <si>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</si>
  <si>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</si>
  <si>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</si>
  <si>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</si>
  <si>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</si>
  <si>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</si>
  <si>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</si>
  <si>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</si>
  <si>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</si>
  <si>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</si>
  <si>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</si>
  <si>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</si>
  <si>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</si>
  <si>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 xml:space="preserve">  Итого расходов по 03107952000240</t>
  </si>
  <si>
    <t>00511714000000000180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</si>
  <si>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</si>
  <si>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</si>
  <si>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</si>
  <si>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</si>
  <si>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</si>
  <si>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</si>
  <si>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</si>
  <si>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</si>
  <si>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</si>
  <si>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</si>
  <si>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</si>
  <si>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</si>
  <si>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</si>
  <si>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</si>
  <si>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В.М.Картавый</t>
  </si>
  <si>
    <t xml:space="preserve">  Итого расходов по 01070200002880</t>
  </si>
  <si>
    <t>00501070200002880000</t>
  </si>
  <si>
    <t>00501070200002880200</t>
  </si>
  <si>
    <t>00501070200002880290</t>
  </si>
  <si>
    <t>Единый сельскохозяйственный налог (за налоговые периоды, истекшие до 1 января 2011 года)</t>
  </si>
  <si>
    <t>18210503020010000110</t>
  </si>
  <si>
    <t>00520204014100000151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</si>
  <si>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</si>
  <si>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00502030905118240310(365)</t>
  </si>
  <si>
    <t xml:space="preserve">         по ОКТМО</t>
  </si>
  <si>
    <t>15634440</t>
  </si>
  <si>
    <t>Средства самообложения граждан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</si>
  <si>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</si>
  <si>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00508015210635500000</t>
  </si>
  <si>
    <t>00508015210635540000</t>
  </si>
  <si>
    <t>00508015210635540251</t>
  </si>
  <si>
    <t>Иные межбюджетные трансферты бюджетам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</si>
  <si>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>00508015210636500000</t>
  </si>
  <si>
    <t>00508015210636540000</t>
  </si>
  <si>
    <t>00508015210636540251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</si>
  <si>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</si>
  <si>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</si>
  <si>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18210606030000000110</t>
  </si>
  <si>
    <t>18210606033100000110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</si>
  <si>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</si>
  <si>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</si>
  <si>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</si>
  <si>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</si>
  <si>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Средства самообложения граждан, зачисляемые в бюджеты сельских поселения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</si>
  <si>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</si>
  <si>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</si>
  <si>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</si>
  <si>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</si>
  <si>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00504093150111244000</t>
  </si>
  <si>
    <t>00504093150111244225</t>
  </si>
  <si>
    <t>00501020020300121000</t>
  </si>
  <si>
    <t>00501020020300121200</t>
  </si>
  <si>
    <t>00501020020300121210</t>
  </si>
  <si>
    <t>00501020020300121211</t>
  </si>
  <si>
    <t>00501020020300121213</t>
  </si>
  <si>
    <t>00501040020400121200</t>
  </si>
  <si>
    <t>00501040020400121210</t>
  </si>
  <si>
    <t>00501040020400121211</t>
  </si>
  <si>
    <t>00501040020400121213</t>
  </si>
  <si>
    <t>00501040020400244000</t>
  </si>
  <si>
    <t>00501040020400244220</t>
  </si>
  <si>
    <t>00501040020400244221</t>
  </si>
  <si>
    <t>00501040020400244223</t>
  </si>
  <si>
    <t>00501040020400244225</t>
  </si>
  <si>
    <t>00501040020400244226</t>
  </si>
  <si>
    <t>00501040020400244290</t>
  </si>
  <si>
    <t>00501040020400244300</t>
  </si>
  <si>
    <t>00501040020400244340</t>
  </si>
  <si>
    <t>00502030905118121200</t>
  </si>
  <si>
    <t>00502030905118121210</t>
  </si>
  <si>
    <t>00502030905118121211(365)</t>
  </si>
  <si>
    <t>00502030905118121213(365)</t>
  </si>
  <si>
    <t>00502030905118244300</t>
  </si>
  <si>
    <t>00502030905118244340(365)</t>
  </si>
  <si>
    <t>00503107952000244000</t>
  </si>
  <si>
    <t>00503107952000244300</t>
  </si>
  <si>
    <t>00505036000100244000</t>
  </si>
  <si>
    <t>00505036000100244200</t>
  </si>
  <si>
    <t>00505036000100244220</t>
  </si>
  <si>
    <t>00505036000100244223</t>
  </si>
  <si>
    <t>00505036000500244000</t>
  </si>
  <si>
    <t>00505036000500244200</t>
  </si>
  <si>
    <t>00505036000500244220</t>
  </si>
  <si>
    <t>00505036000500244225</t>
  </si>
  <si>
    <t>00505036000500244300</t>
  </si>
  <si>
    <t>00505036000500244340</t>
  </si>
  <si>
    <t>00505036000500244310</t>
  </si>
  <si>
    <t xml:space="preserve">  Итого расходов по 05026000100244</t>
  </si>
  <si>
    <t>00505023440000244000</t>
  </si>
  <si>
    <t>00505023440000244226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</si>
  <si>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</si>
  <si>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</si>
  <si>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 01 ноября 2015 года</t>
  </si>
  <si>
    <t>01.11.2015</t>
  </si>
  <si>
    <t>00501130030000244000</t>
  </si>
  <si>
    <t xml:space="preserve">  Итого расходов по 01130030000244</t>
  </si>
  <si>
    <t>00501130030000244200</t>
  </si>
  <si>
    <t>00501130030000244225</t>
  </si>
  <si>
    <t>00501130030000244223</t>
  </si>
  <si>
    <t>00503107952000244340</t>
  </si>
  <si>
    <t>"   03  " ноября  2015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</si>
</sst>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28" fillId="0" borderId="20" xfId="0" applyNumberFormat="1" applyFont="1" applyFill="1" applyBorder="1" applyAlignment="1">
      <alignment horizontal="left" wrapText="1" indent="2"/>
    </xf>
    <xf numFmtId="0" fontId="4" fillId="0" borderId="17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"/>
  <sheetViews>
    <sheetView zoomScalePageLayoutView="0" workbookViewId="0" topLeftCell="A1">
      <selection activeCell="D72" sqref="D72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9" t="s">
        <v>417</v>
      </c>
      <c r="C4" s="109"/>
      <c r="D4" s="66"/>
      <c r="E4" s="10" t="s">
        <v>17</v>
      </c>
      <c r="F4" s="14" t="s">
        <v>418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101</v>
      </c>
      <c r="G5" s="26"/>
      <c r="H5" s="27"/>
    </row>
    <row r="6" spans="1:8" s="25" customFormat="1" ht="13.5" customHeight="1">
      <c r="A6" s="8" t="s">
        <v>34</v>
      </c>
      <c r="B6" s="67" t="s">
        <v>100</v>
      </c>
      <c r="C6" s="67"/>
      <c r="D6" s="68"/>
      <c r="E6" s="31" t="s">
        <v>35</v>
      </c>
      <c r="F6" s="100" t="s">
        <v>203</v>
      </c>
      <c r="G6" s="26"/>
      <c r="H6" s="27"/>
    </row>
    <row r="7" spans="1:8" s="25" customFormat="1" ht="13.5" customHeight="1">
      <c r="A7" s="8" t="s">
        <v>18</v>
      </c>
      <c r="B7" s="8"/>
      <c r="C7" s="8" t="s">
        <v>102</v>
      </c>
      <c r="D7" s="7"/>
      <c r="E7" s="7" t="s">
        <v>349</v>
      </c>
      <c r="F7" s="96" t="s">
        <v>350</v>
      </c>
      <c r="G7" s="26"/>
      <c r="H7" s="27"/>
    </row>
    <row r="8" spans="1:8" s="25" customFormat="1" ht="13.5" customHeight="1">
      <c r="A8" s="66" t="s">
        <v>41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10" t="s">
        <v>12</v>
      </c>
      <c r="B10" s="110"/>
      <c r="C10" s="110"/>
      <c r="D10" s="110"/>
      <c r="E10" s="110"/>
      <c r="F10" s="110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1" t="s">
        <v>5</v>
      </c>
      <c r="B12" s="111" t="s">
        <v>29</v>
      </c>
      <c r="C12" s="74" t="s">
        <v>39</v>
      </c>
      <c r="D12" s="116" t="s">
        <v>14</v>
      </c>
      <c r="E12" s="116" t="s">
        <v>15</v>
      </c>
      <c r="F12" s="111" t="s">
        <v>13</v>
      </c>
    </row>
    <row r="13" spans="1:6" ht="9.75" customHeight="1">
      <c r="A13" s="112"/>
      <c r="B13" s="114"/>
      <c r="C13" s="74" t="s">
        <v>40</v>
      </c>
      <c r="D13" s="117"/>
      <c r="E13" s="117"/>
      <c r="F13" s="114"/>
    </row>
    <row r="14" spans="1:6" ht="9.75" customHeight="1">
      <c r="A14" s="113"/>
      <c r="B14" s="115"/>
      <c r="C14" s="74" t="s">
        <v>37</v>
      </c>
      <c r="D14" s="118"/>
      <c r="E14" s="118"/>
      <c r="F14" s="115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42</v>
      </c>
      <c r="B16" s="98" t="s">
        <v>73</v>
      </c>
      <c r="C16" s="99" t="s">
        <v>103</v>
      </c>
      <c r="D16" s="72">
        <f>D17+D59</f>
        <v>1943012</v>
      </c>
      <c r="E16" s="72">
        <f>E17+E59</f>
        <v>1693136.94</v>
      </c>
      <c r="F16" s="72">
        <f aca="true" t="shared" si="0" ref="F16:F76">D16-E16</f>
        <v>249875.06000000006</v>
      </c>
      <c r="G16" s="80"/>
      <c r="H16" s="80"/>
      <c r="I16" s="80"/>
      <c r="J16" s="80"/>
    </row>
    <row r="17" spans="1:10" s="86" customFormat="1" ht="22.5">
      <c r="A17" s="84" t="s">
        <v>74</v>
      </c>
      <c r="B17" s="98" t="s">
        <v>73</v>
      </c>
      <c r="C17" s="99" t="s">
        <v>104</v>
      </c>
      <c r="D17" s="72">
        <f>D18+D30+D34+D42+D45+D51+D55+D24</f>
        <v>47000</v>
      </c>
      <c r="E17" s="72">
        <f>E18+E30+E34+E45+E51+E55+E24+E42</f>
        <v>46126.94</v>
      </c>
      <c r="F17" s="72">
        <f t="shared" si="0"/>
        <v>873.0599999999977</v>
      </c>
      <c r="G17" s="85"/>
      <c r="H17" s="85"/>
      <c r="I17" s="85"/>
      <c r="J17" s="85"/>
    </row>
    <row r="18" spans="1:10" s="86" customFormat="1" ht="24" customHeight="1">
      <c r="A18" s="84" t="s">
        <v>75</v>
      </c>
      <c r="B18" s="98" t="s">
        <v>73</v>
      </c>
      <c r="C18" s="99" t="s">
        <v>105</v>
      </c>
      <c r="D18" s="72">
        <f>D19</f>
        <v>34000</v>
      </c>
      <c r="E18" s="72">
        <f>E19</f>
        <v>20886.75</v>
      </c>
      <c r="F18" s="72">
        <f t="shared" si="0"/>
        <v>13113.25</v>
      </c>
      <c r="G18" s="85"/>
      <c r="H18" s="85"/>
      <c r="I18" s="85"/>
      <c r="J18" s="85"/>
    </row>
    <row r="19" spans="1:10" s="86" customFormat="1" ht="12.75">
      <c r="A19" s="84" t="s">
        <v>76</v>
      </c>
      <c r="B19" s="98" t="s">
        <v>73</v>
      </c>
      <c r="C19" s="99" t="s">
        <v>106</v>
      </c>
      <c r="D19" s="72">
        <f>D20+D23</f>
        <v>34000</v>
      </c>
      <c r="E19" s="72">
        <f>E20+E23+E22</f>
        <v>20886.75</v>
      </c>
      <c r="F19" s="72">
        <f t="shared" si="0"/>
        <v>13113.25</v>
      </c>
      <c r="G19" s="85"/>
      <c r="H19" s="85"/>
      <c r="I19" s="85"/>
      <c r="J19" s="85"/>
    </row>
    <row r="20" spans="1:10" s="86" customFormat="1" ht="99.75" customHeight="1">
      <c r="A20" s="84" t="s">
        <v>265</v>
      </c>
      <c r="B20" s="98" t="s">
        <v>73</v>
      </c>
      <c r="C20" s="99" t="s">
        <v>229</v>
      </c>
      <c r="D20" s="72">
        <v>34000</v>
      </c>
      <c r="E20" s="72">
        <v>20548.04</v>
      </c>
      <c r="F20" s="72">
        <f t="shared" si="0"/>
        <v>13451.96</v>
      </c>
      <c r="G20" s="85"/>
      <c r="H20" s="85"/>
      <c r="I20" s="85"/>
      <c r="J20" s="85"/>
    </row>
    <row r="21" spans="1:10" s="86" customFormat="1" ht="108.75" customHeight="1" hidden="1">
      <c r="A21" s="84" t="s">
        <v>261</v>
      </c>
      <c r="B21" s="98" t="s">
        <v>73</v>
      </c>
      <c r="C21" s="99" t="s">
        <v>228</v>
      </c>
      <c r="D21" s="72">
        <v>128000</v>
      </c>
      <c r="E21" s="72">
        <f>E20</f>
        <v>20548.04</v>
      </c>
      <c r="F21" s="72">
        <f t="shared" si="0"/>
        <v>107451.95999999999</v>
      </c>
      <c r="G21" s="85"/>
      <c r="H21" s="85"/>
      <c r="I21" s="85"/>
      <c r="J21" s="85"/>
    </row>
    <row r="22" spans="1:10" s="86" customFormat="1" ht="155.25" customHeight="1">
      <c r="A22" s="84" t="s">
        <v>415</v>
      </c>
      <c r="B22" s="98" t="s">
        <v>73</v>
      </c>
      <c r="C22" s="99" t="s">
        <v>416</v>
      </c>
      <c r="D22" s="72"/>
      <c r="E22" s="72">
        <v>0.11</v>
      </c>
      <c r="F22" s="72">
        <f t="shared" si="0"/>
        <v>-0.11</v>
      </c>
      <c r="G22" s="85"/>
      <c r="H22" s="85"/>
      <c r="I22" s="85"/>
      <c r="J22" s="85"/>
    </row>
    <row r="23" spans="1:10" s="86" customFormat="1" ht="60.75" customHeight="1">
      <c r="A23" s="84" t="s">
        <v>336</v>
      </c>
      <c r="B23" s="98" t="s">
        <v>73</v>
      </c>
      <c r="C23" s="99" t="s">
        <v>337</v>
      </c>
      <c r="D23" s="72">
        <v>0</v>
      </c>
      <c r="E23" s="72">
        <v>338.6</v>
      </c>
      <c r="F23" s="72">
        <f>D23-E23</f>
        <v>-338.6</v>
      </c>
      <c r="G23" s="85"/>
      <c r="H23" s="85"/>
      <c r="I23" s="85"/>
      <c r="J23" s="85"/>
    </row>
    <row r="24" spans="1:10" s="86" customFormat="1" ht="0.75" customHeight="1">
      <c r="A24" s="84" t="s">
        <v>310</v>
      </c>
      <c r="B24" s="98" t="s">
        <v>73</v>
      </c>
      <c r="C24" s="99" t="s">
        <v>311</v>
      </c>
      <c r="D24" s="72">
        <f>D25</f>
        <v>0</v>
      </c>
      <c r="E24" s="72">
        <f>E25</f>
        <v>0</v>
      </c>
      <c r="F24" s="72">
        <f t="shared" si="0"/>
        <v>0</v>
      </c>
      <c r="G24" s="85"/>
      <c r="H24" s="85"/>
      <c r="I24" s="85"/>
      <c r="J24" s="85"/>
    </row>
    <row r="25" spans="1:10" s="86" customFormat="1" ht="41.25" customHeight="1" hidden="1">
      <c r="A25" s="84" t="s">
        <v>312</v>
      </c>
      <c r="B25" s="98" t="s">
        <v>73</v>
      </c>
      <c r="C25" s="99" t="s">
        <v>313</v>
      </c>
      <c r="D25" s="72">
        <f>D26+D27+D28+D29</f>
        <v>0</v>
      </c>
      <c r="E25" s="72">
        <f>E26+E27+E28+E29</f>
        <v>0</v>
      </c>
      <c r="F25" s="72">
        <f aca="true" t="shared" si="1" ref="F25:F32">D25-E25</f>
        <v>0</v>
      </c>
      <c r="G25" s="85"/>
      <c r="H25" s="85"/>
      <c r="I25" s="85"/>
      <c r="J25" s="85"/>
    </row>
    <row r="26" spans="1:10" s="86" customFormat="1" ht="93.75" customHeight="1" hidden="1">
      <c r="A26" s="84" t="s">
        <v>314</v>
      </c>
      <c r="B26" s="98" t="s">
        <v>73</v>
      </c>
      <c r="C26" s="99" t="s">
        <v>315</v>
      </c>
      <c r="D26" s="72">
        <v>0</v>
      </c>
      <c r="E26" s="72">
        <v>0</v>
      </c>
      <c r="F26" s="72">
        <f t="shared" si="1"/>
        <v>0</v>
      </c>
      <c r="G26" s="85"/>
      <c r="H26" s="85"/>
      <c r="I26" s="85"/>
      <c r="J26" s="85"/>
    </row>
    <row r="27" spans="1:10" s="86" customFormat="1" ht="111" customHeight="1" hidden="1">
      <c r="A27" s="84" t="s">
        <v>316</v>
      </c>
      <c r="B27" s="98" t="s">
        <v>73</v>
      </c>
      <c r="C27" s="99" t="s">
        <v>317</v>
      </c>
      <c r="D27" s="72">
        <v>0</v>
      </c>
      <c r="E27" s="72">
        <v>0</v>
      </c>
      <c r="F27" s="72">
        <f t="shared" si="1"/>
        <v>0</v>
      </c>
      <c r="G27" s="85"/>
      <c r="H27" s="85"/>
      <c r="I27" s="85"/>
      <c r="J27" s="85"/>
    </row>
    <row r="28" spans="1:10" s="86" customFormat="1" ht="0.75" customHeight="1" hidden="1">
      <c r="A28" s="84" t="s">
        <v>318</v>
      </c>
      <c r="B28" s="98" t="s">
        <v>73</v>
      </c>
      <c r="C28" s="99" t="s">
        <v>319</v>
      </c>
      <c r="D28" s="72">
        <v>0</v>
      </c>
      <c r="E28" s="72">
        <v>0</v>
      </c>
      <c r="F28" s="72">
        <f t="shared" si="1"/>
        <v>0</v>
      </c>
      <c r="G28" s="85"/>
      <c r="H28" s="85"/>
      <c r="I28" s="85"/>
      <c r="J28" s="85"/>
    </row>
    <row r="29" spans="1:10" s="86" customFormat="1" ht="24" customHeight="1" hidden="1">
      <c r="A29" s="84" t="s">
        <v>320</v>
      </c>
      <c r="B29" s="98" t="s">
        <v>73</v>
      </c>
      <c r="C29" s="99" t="s">
        <v>321</v>
      </c>
      <c r="D29" s="72">
        <v>0</v>
      </c>
      <c r="E29" s="72">
        <v>0</v>
      </c>
      <c r="F29" s="72">
        <f t="shared" si="1"/>
        <v>0</v>
      </c>
      <c r="G29" s="85"/>
      <c r="H29" s="85"/>
      <c r="I29" s="85"/>
      <c r="J29" s="85"/>
    </row>
    <row r="30" spans="1:10" s="86" customFormat="1" ht="33" customHeight="1">
      <c r="A30" s="84" t="s">
        <v>136</v>
      </c>
      <c r="B30" s="98" t="s">
        <v>73</v>
      </c>
      <c r="C30" s="99" t="s">
        <v>137</v>
      </c>
      <c r="D30" s="72">
        <f>D31</f>
        <v>5000</v>
      </c>
      <c r="E30" s="72">
        <f>E31</f>
        <v>6986.7699999999995</v>
      </c>
      <c r="F30" s="72">
        <f t="shared" si="1"/>
        <v>-1986.7699999999995</v>
      </c>
      <c r="G30" s="85"/>
      <c r="H30" s="85"/>
      <c r="I30" s="85"/>
      <c r="J30" s="85"/>
    </row>
    <row r="31" spans="1:10" s="86" customFormat="1" ht="22.5" customHeight="1">
      <c r="A31" s="84" t="s">
        <v>135</v>
      </c>
      <c r="B31" s="98" t="s">
        <v>73</v>
      </c>
      <c r="C31" s="99" t="s">
        <v>138</v>
      </c>
      <c r="D31" s="72">
        <f>D32+D33</f>
        <v>5000</v>
      </c>
      <c r="E31" s="72">
        <f>E32+E33</f>
        <v>6986.7699999999995</v>
      </c>
      <c r="F31" s="72">
        <f t="shared" si="1"/>
        <v>-1986.7699999999995</v>
      </c>
      <c r="G31" s="85"/>
      <c r="H31" s="85"/>
      <c r="I31" s="85"/>
      <c r="J31" s="85"/>
    </row>
    <row r="32" spans="1:10" s="86" customFormat="1" ht="22.5" customHeight="1">
      <c r="A32" s="84" t="s">
        <v>135</v>
      </c>
      <c r="B32" s="98" t="s">
        <v>73</v>
      </c>
      <c r="C32" s="99" t="s">
        <v>225</v>
      </c>
      <c r="D32" s="72">
        <v>5000</v>
      </c>
      <c r="E32" s="72">
        <v>6942.37</v>
      </c>
      <c r="F32" s="72">
        <f t="shared" si="1"/>
        <v>-1942.37</v>
      </c>
      <c r="G32" s="85"/>
      <c r="H32" s="85"/>
      <c r="I32" s="85"/>
      <c r="J32" s="85"/>
    </row>
    <row r="33" spans="1:10" s="86" customFormat="1" ht="41.25" customHeight="1">
      <c r="A33" s="84" t="s">
        <v>344</v>
      </c>
      <c r="B33" s="98" t="s">
        <v>73</v>
      </c>
      <c r="C33" s="99" t="s">
        <v>345</v>
      </c>
      <c r="D33" s="72">
        <v>0</v>
      </c>
      <c r="E33" s="72">
        <v>44.4</v>
      </c>
      <c r="F33" s="72">
        <f>D33-E33</f>
        <v>-44.4</v>
      </c>
      <c r="G33" s="85"/>
      <c r="H33" s="85"/>
      <c r="I33" s="85"/>
      <c r="J33" s="85"/>
    </row>
    <row r="34" spans="1:10" s="86" customFormat="1" ht="18.75" customHeight="1">
      <c r="A34" s="84" t="s">
        <v>77</v>
      </c>
      <c r="B34" s="98" t="s">
        <v>73</v>
      </c>
      <c r="C34" s="99" t="s">
        <v>107</v>
      </c>
      <c r="D34" s="72">
        <f>D35+D37</f>
        <v>1000</v>
      </c>
      <c r="E34" s="72">
        <f>E37+E35</f>
        <v>1253.42</v>
      </c>
      <c r="F34" s="72">
        <f t="shared" si="0"/>
        <v>-253.42000000000007</v>
      </c>
      <c r="G34" s="85"/>
      <c r="H34" s="85"/>
      <c r="I34" s="85"/>
      <c r="J34" s="85"/>
    </row>
    <row r="35" spans="1:10" s="86" customFormat="1" ht="34.5" customHeight="1">
      <c r="A35" s="84" t="s">
        <v>78</v>
      </c>
      <c r="B35" s="98" t="s">
        <v>73</v>
      </c>
      <c r="C35" s="99" t="s">
        <v>108</v>
      </c>
      <c r="D35" s="72">
        <f>D36</f>
        <v>0</v>
      </c>
      <c r="E35" s="72">
        <f>E36</f>
        <v>25.42</v>
      </c>
      <c r="F35" s="72">
        <f t="shared" si="0"/>
        <v>-25.42</v>
      </c>
      <c r="G35" s="85"/>
      <c r="H35" s="85"/>
      <c r="I35" s="85"/>
      <c r="J35" s="85"/>
    </row>
    <row r="36" spans="1:10" s="86" customFormat="1" ht="58.5" customHeight="1">
      <c r="A36" s="84" t="s">
        <v>79</v>
      </c>
      <c r="B36" s="98" t="s">
        <v>73</v>
      </c>
      <c r="C36" s="99" t="s">
        <v>109</v>
      </c>
      <c r="D36" s="72">
        <v>0</v>
      </c>
      <c r="E36" s="72">
        <v>25.42</v>
      </c>
      <c r="F36" s="72">
        <f t="shared" si="0"/>
        <v>-25.42</v>
      </c>
      <c r="G36" s="85"/>
      <c r="H36" s="85"/>
      <c r="I36" s="85"/>
      <c r="J36" s="85"/>
    </row>
    <row r="37" spans="1:10" s="86" customFormat="1" ht="12.75">
      <c r="A37" s="84" t="s">
        <v>80</v>
      </c>
      <c r="B37" s="98" t="s">
        <v>73</v>
      </c>
      <c r="C37" s="99" t="s">
        <v>110</v>
      </c>
      <c r="D37" s="72">
        <f>D38+D40</f>
        <v>1000</v>
      </c>
      <c r="E37" s="72">
        <f>E38+E40</f>
        <v>1228</v>
      </c>
      <c r="F37" s="72">
        <f t="shared" si="0"/>
        <v>-228</v>
      </c>
      <c r="G37" s="85"/>
      <c r="H37" s="85"/>
      <c r="I37" s="85"/>
      <c r="J37" s="85"/>
    </row>
    <row r="38" spans="1:10" s="86" customFormat="1" ht="12.75">
      <c r="A38" s="84" t="s">
        <v>361</v>
      </c>
      <c r="B38" s="98" t="s">
        <v>73</v>
      </c>
      <c r="C38" s="99" t="s">
        <v>362</v>
      </c>
      <c r="D38" s="72">
        <v>500</v>
      </c>
      <c r="E38" s="72">
        <f>E39</f>
        <v>1227</v>
      </c>
      <c r="F38" s="72">
        <f t="shared" si="0"/>
        <v>-727</v>
      </c>
      <c r="G38" s="85"/>
      <c r="H38" s="85"/>
      <c r="I38" s="85"/>
      <c r="J38" s="85"/>
    </row>
    <row r="39" spans="1:10" s="86" customFormat="1" ht="45">
      <c r="A39" s="84" t="s">
        <v>360</v>
      </c>
      <c r="B39" s="98" t="s">
        <v>73</v>
      </c>
      <c r="C39" s="99" t="s">
        <v>363</v>
      </c>
      <c r="D39" s="72">
        <v>500</v>
      </c>
      <c r="E39" s="72">
        <v>1227</v>
      </c>
      <c r="F39" s="72">
        <f t="shared" si="0"/>
        <v>-727</v>
      </c>
      <c r="G39" s="85"/>
      <c r="H39" s="85"/>
      <c r="I39" s="85"/>
      <c r="J39" s="85"/>
    </row>
    <row r="40" spans="1:10" s="86" customFormat="1" ht="12.75">
      <c r="A40" s="84" t="s">
        <v>364</v>
      </c>
      <c r="B40" s="98" t="s">
        <v>73</v>
      </c>
      <c r="C40" s="99" t="s">
        <v>365</v>
      </c>
      <c r="D40" s="72">
        <v>500</v>
      </c>
      <c r="E40" s="72">
        <f>E41</f>
        <v>1</v>
      </c>
      <c r="F40" s="72">
        <f t="shared" si="0"/>
        <v>499</v>
      </c>
      <c r="G40" s="85"/>
      <c r="H40" s="85"/>
      <c r="I40" s="85"/>
      <c r="J40" s="85"/>
    </row>
    <row r="41" spans="1:10" s="86" customFormat="1" ht="63.75" customHeight="1">
      <c r="A41" s="84" t="s">
        <v>366</v>
      </c>
      <c r="B41" s="98" t="s">
        <v>73</v>
      </c>
      <c r="C41" s="99" t="s">
        <v>367</v>
      </c>
      <c r="D41" s="72">
        <v>500</v>
      </c>
      <c r="E41" s="72">
        <v>1</v>
      </c>
      <c r="F41" s="72">
        <f t="shared" si="0"/>
        <v>499</v>
      </c>
      <c r="G41" s="85"/>
      <c r="H41" s="85"/>
      <c r="I41" s="85"/>
      <c r="J41" s="85"/>
    </row>
    <row r="42" spans="1:10" s="86" customFormat="1" ht="30" customHeight="1">
      <c r="A42" s="84" t="s">
        <v>214</v>
      </c>
      <c r="B42" s="98" t="s">
        <v>73</v>
      </c>
      <c r="C42" s="99" t="s">
        <v>215</v>
      </c>
      <c r="D42" s="72">
        <v>1000</v>
      </c>
      <c r="E42" s="72">
        <v>17000</v>
      </c>
      <c r="F42" s="72">
        <f>D42-E42</f>
        <v>-16000</v>
      </c>
      <c r="G42" s="85"/>
      <c r="H42" s="85"/>
      <c r="I42" s="85"/>
      <c r="J42" s="85"/>
    </row>
    <row r="43" spans="1:10" s="86" customFormat="1" ht="73.5" customHeight="1">
      <c r="A43" s="84" t="s">
        <v>216</v>
      </c>
      <c r="B43" s="98" t="s">
        <v>73</v>
      </c>
      <c r="C43" s="99" t="s">
        <v>217</v>
      </c>
      <c r="D43" s="72">
        <f>D42</f>
        <v>1000</v>
      </c>
      <c r="E43" s="72">
        <v>17000</v>
      </c>
      <c r="F43" s="72">
        <f>D43-E43</f>
        <v>-16000</v>
      </c>
      <c r="G43" s="85"/>
      <c r="H43" s="85"/>
      <c r="I43" s="85"/>
      <c r="J43" s="85"/>
    </row>
    <row r="44" spans="1:10" s="86" customFormat="1" ht="96" customHeight="1">
      <c r="A44" s="84" t="s">
        <v>218</v>
      </c>
      <c r="B44" s="98" t="s">
        <v>73</v>
      </c>
      <c r="C44" s="99" t="s">
        <v>219</v>
      </c>
      <c r="D44" s="72">
        <f>D43</f>
        <v>1000</v>
      </c>
      <c r="E44" s="72">
        <v>17000</v>
      </c>
      <c r="F44" s="72">
        <f>D44-E44</f>
        <v>-16000</v>
      </c>
      <c r="G44" s="85"/>
      <c r="H44" s="85"/>
      <c r="I44" s="85"/>
      <c r="J44" s="85"/>
    </row>
    <row r="45" spans="1:10" s="86" customFormat="1" ht="0.75" customHeight="1">
      <c r="A45" s="84" t="s">
        <v>81</v>
      </c>
      <c r="B45" s="98" t="s">
        <v>73</v>
      </c>
      <c r="C45" s="99" t="s">
        <v>111</v>
      </c>
      <c r="D45" s="72">
        <f>D46</f>
        <v>0</v>
      </c>
      <c r="E45" s="72">
        <f>E47+E49</f>
        <v>0</v>
      </c>
      <c r="F45" s="72">
        <f t="shared" si="0"/>
        <v>0</v>
      </c>
      <c r="G45" s="85"/>
      <c r="H45" s="85"/>
      <c r="I45" s="85"/>
      <c r="J45" s="85"/>
    </row>
    <row r="46" spans="1:10" s="86" customFormat="1" ht="112.5" hidden="1">
      <c r="A46" s="84" t="s">
        <v>82</v>
      </c>
      <c r="B46" s="98" t="s">
        <v>73</v>
      </c>
      <c r="C46" s="99" t="s">
        <v>112</v>
      </c>
      <c r="D46" s="72">
        <f>D47+D49</f>
        <v>0</v>
      </c>
      <c r="E46" s="72">
        <f>E45</f>
        <v>0</v>
      </c>
      <c r="F46" s="72">
        <f t="shared" si="0"/>
        <v>0</v>
      </c>
      <c r="G46" s="85"/>
      <c r="H46" s="85"/>
      <c r="I46" s="85"/>
      <c r="J46" s="85"/>
    </row>
    <row r="47" spans="1:10" s="86" customFormat="1" ht="90" hidden="1">
      <c r="A47" s="84" t="s">
        <v>83</v>
      </c>
      <c r="B47" s="98" t="s">
        <v>73</v>
      </c>
      <c r="C47" s="99" t="s">
        <v>226</v>
      </c>
      <c r="D47" s="72">
        <v>0</v>
      </c>
      <c r="E47" s="72">
        <f>E48</f>
        <v>0</v>
      </c>
      <c r="F47" s="72">
        <f t="shared" si="0"/>
        <v>0</v>
      </c>
      <c r="G47" s="85"/>
      <c r="H47" s="85"/>
      <c r="I47" s="85"/>
      <c r="J47" s="85"/>
    </row>
    <row r="48" spans="1:10" s="86" customFormat="1" ht="100.5" customHeight="1" hidden="1">
      <c r="A48" s="84" t="s">
        <v>84</v>
      </c>
      <c r="B48" s="98" t="s">
        <v>73</v>
      </c>
      <c r="C48" s="99" t="s">
        <v>227</v>
      </c>
      <c r="D48" s="72">
        <f>D47</f>
        <v>0</v>
      </c>
      <c r="E48" s="72">
        <v>0</v>
      </c>
      <c r="F48" s="72">
        <f t="shared" si="0"/>
        <v>0</v>
      </c>
      <c r="G48" s="85"/>
      <c r="H48" s="85"/>
      <c r="I48" s="85"/>
      <c r="J48" s="85"/>
    </row>
    <row r="49" spans="1:10" s="86" customFormat="1" ht="112.5" hidden="1">
      <c r="A49" s="84" t="s">
        <v>113</v>
      </c>
      <c r="B49" s="98" t="s">
        <v>73</v>
      </c>
      <c r="C49" s="99" t="s">
        <v>114</v>
      </c>
      <c r="D49" s="72">
        <v>0</v>
      </c>
      <c r="E49" s="72">
        <v>0</v>
      </c>
      <c r="F49" s="72">
        <f t="shared" si="0"/>
        <v>0</v>
      </c>
      <c r="G49" s="85"/>
      <c r="H49" s="85"/>
      <c r="I49" s="85"/>
      <c r="J49" s="85"/>
    </row>
    <row r="50" spans="1:10" s="86" customFormat="1" ht="78.75" hidden="1">
      <c r="A50" s="84" t="s">
        <v>115</v>
      </c>
      <c r="B50" s="98" t="s">
        <v>73</v>
      </c>
      <c r="C50" s="99" t="s">
        <v>194</v>
      </c>
      <c r="D50" s="72">
        <f>D49</f>
        <v>0</v>
      </c>
      <c r="E50" s="72">
        <v>0</v>
      </c>
      <c r="F50" s="72">
        <f t="shared" si="0"/>
        <v>0</v>
      </c>
      <c r="G50" s="85"/>
      <c r="H50" s="85"/>
      <c r="I50" s="85"/>
      <c r="J50" s="85"/>
    </row>
    <row r="51" spans="1:10" s="86" customFormat="1" ht="37.5" customHeight="1" hidden="1">
      <c r="A51" s="84" t="s">
        <v>85</v>
      </c>
      <c r="B51" s="98" t="s">
        <v>73</v>
      </c>
      <c r="C51" s="99" t="s">
        <v>116</v>
      </c>
      <c r="D51" s="72">
        <f>D52</f>
        <v>0</v>
      </c>
      <c r="E51" s="72">
        <v>0</v>
      </c>
      <c r="F51" s="72">
        <f t="shared" si="0"/>
        <v>0</v>
      </c>
      <c r="G51" s="85"/>
      <c r="H51" s="85"/>
      <c r="I51" s="85"/>
      <c r="J51" s="85"/>
    </row>
    <row r="52" spans="1:10" s="86" customFormat="1" ht="75" customHeight="1" hidden="1">
      <c r="A52" s="84" t="s">
        <v>271</v>
      </c>
      <c r="B52" s="98" t="s">
        <v>73</v>
      </c>
      <c r="C52" s="99" t="s">
        <v>117</v>
      </c>
      <c r="D52" s="72">
        <f>D53</f>
        <v>0</v>
      </c>
      <c r="E52" s="72">
        <f>E51</f>
        <v>0</v>
      </c>
      <c r="F52" s="72">
        <f t="shared" si="0"/>
        <v>0</v>
      </c>
      <c r="G52" s="85"/>
      <c r="H52" s="85"/>
      <c r="I52" s="85"/>
      <c r="J52" s="85"/>
    </row>
    <row r="53" spans="1:10" s="86" customFormat="1" ht="46.5" customHeight="1" hidden="1">
      <c r="A53" s="84" t="s">
        <v>86</v>
      </c>
      <c r="B53" s="98" t="s">
        <v>73</v>
      </c>
      <c r="C53" s="99" t="s">
        <v>118</v>
      </c>
      <c r="D53" s="72">
        <v>0</v>
      </c>
      <c r="E53" s="72">
        <v>0</v>
      </c>
      <c r="F53" s="72">
        <f t="shared" si="0"/>
        <v>0</v>
      </c>
      <c r="G53" s="85"/>
      <c r="H53" s="85"/>
      <c r="I53" s="85"/>
      <c r="J53" s="85"/>
    </row>
    <row r="54" spans="1:10" s="86" customFormat="1" ht="59.25" customHeight="1" hidden="1">
      <c r="A54" s="84" t="s">
        <v>87</v>
      </c>
      <c r="B54" s="98" t="s">
        <v>73</v>
      </c>
      <c r="C54" s="99" t="s">
        <v>272</v>
      </c>
      <c r="D54" s="72">
        <v>0</v>
      </c>
      <c r="E54" s="72">
        <v>0</v>
      </c>
      <c r="F54" s="72">
        <f t="shared" si="0"/>
        <v>0</v>
      </c>
      <c r="G54" s="85"/>
      <c r="H54" s="85"/>
      <c r="I54" s="85"/>
      <c r="J54" s="85"/>
    </row>
    <row r="55" spans="1:10" s="86" customFormat="1" ht="12.75">
      <c r="A55" s="84" t="s">
        <v>88</v>
      </c>
      <c r="B55" s="98" t="s">
        <v>73</v>
      </c>
      <c r="C55" s="99" t="s">
        <v>119</v>
      </c>
      <c r="D55" s="72">
        <v>6000</v>
      </c>
      <c r="E55" s="72">
        <v>0</v>
      </c>
      <c r="F55" s="72">
        <f t="shared" si="0"/>
        <v>6000</v>
      </c>
      <c r="G55" s="85"/>
      <c r="H55" s="85"/>
      <c r="I55" s="85"/>
      <c r="J55" s="85"/>
    </row>
    <row r="56" spans="1:10" s="86" customFormat="1" ht="33.75" hidden="1">
      <c r="A56" s="84" t="s">
        <v>211</v>
      </c>
      <c r="B56" s="98" t="s">
        <v>73</v>
      </c>
      <c r="C56" s="99" t="s">
        <v>212</v>
      </c>
      <c r="D56" s="72"/>
      <c r="E56" s="72">
        <v>32700</v>
      </c>
      <c r="F56" s="72">
        <f>D56-E56</f>
        <v>-32700</v>
      </c>
      <c r="G56" s="85"/>
      <c r="H56" s="85"/>
      <c r="I56" s="85"/>
      <c r="J56" s="85"/>
    </row>
    <row r="57" spans="1:10" s="86" customFormat="1" ht="12.75">
      <c r="A57" s="84" t="s">
        <v>351</v>
      </c>
      <c r="B57" s="98" t="s">
        <v>73</v>
      </c>
      <c r="C57" s="99" t="s">
        <v>324</v>
      </c>
      <c r="D57" s="72">
        <f>D55</f>
        <v>6000</v>
      </c>
      <c r="E57" s="72">
        <f>E55</f>
        <v>0</v>
      </c>
      <c r="F57" s="72">
        <f t="shared" si="0"/>
        <v>6000</v>
      </c>
      <c r="G57" s="85"/>
      <c r="H57" s="85"/>
      <c r="I57" s="85"/>
      <c r="J57" s="85"/>
    </row>
    <row r="58" spans="1:10" s="86" customFormat="1" ht="33.75">
      <c r="A58" s="84" t="s">
        <v>368</v>
      </c>
      <c r="B58" s="98" t="s">
        <v>73</v>
      </c>
      <c r="C58" s="99" t="s">
        <v>325</v>
      </c>
      <c r="D58" s="72">
        <f>D55</f>
        <v>6000</v>
      </c>
      <c r="E58" s="72">
        <f>E55</f>
        <v>0</v>
      </c>
      <c r="F58" s="72">
        <f t="shared" si="0"/>
        <v>6000</v>
      </c>
      <c r="G58" s="85"/>
      <c r="H58" s="85"/>
      <c r="I58" s="85"/>
      <c r="J58" s="85"/>
    </row>
    <row r="59" spans="1:10" s="86" customFormat="1" ht="12.75">
      <c r="A59" s="84" t="s">
        <v>89</v>
      </c>
      <c r="B59" s="98" t="s">
        <v>73</v>
      </c>
      <c r="C59" s="99" t="s">
        <v>120</v>
      </c>
      <c r="D59" s="72">
        <f>D60</f>
        <v>1896012</v>
      </c>
      <c r="E59" s="72">
        <f>E60</f>
        <v>1647010</v>
      </c>
      <c r="F59" s="72">
        <f t="shared" si="0"/>
        <v>249002</v>
      </c>
      <c r="G59" s="85"/>
      <c r="H59" s="85"/>
      <c r="I59" s="85"/>
      <c r="J59" s="85"/>
    </row>
    <row r="60" spans="1:10" s="86" customFormat="1" ht="45">
      <c r="A60" s="84" t="s">
        <v>90</v>
      </c>
      <c r="B60" s="98" t="s">
        <v>73</v>
      </c>
      <c r="C60" s="99" t="s">
        <v>121</v>
      </c>
      <c r="D60" s="72">
        <f>D61+D66+D69+D74</f>
        <v>1896012</v>
      </c>
      <c r="E60" s="72">
        <f>E61+E66+E69+E74</f>
        <v>1647010</v>
      </c>
      <c r="F60" s="72">
        <f t="shared" si="0"/>
        <v>249002</v>
      </c>
      <c r="G60" s="85"/>
      <c r="H60" s="85"/>
      <c r="I60" s="85"/>
      <c r="J60" s="85"/>
    </row>
    <row r="61" spans="1:10" s="86" customFormat="1" ht="33.75">
      <c r="A61" s="84" t="s">
        <v>91</v>
      </c>
      <c r="B61" s="98" t="s">
        <v>73</v>
      </c>
      <c r="C61" s="99" t="s">
        <v>122</v>
      </c>
      <c r="D61" s="72">
        <f>D62+D64</f>
        <v>1836300</v>
      </c>
      <c r="E61" s="72">
        <f>E62+E64</f>
        <v>1592333</v>
      </c>
      <c r="F61" s="72">
        <f t="shared" si="0"/>
        <v>243967</v>
      </c>
      <c r="G61" s="85"/>
      <c r="H61" s="85"/>
      <c r="I61" s="85"/>
      <c r="J61" s="85"/>
    </row>
    <row r="62" spans="1:10" s="86" customFormat="1" ht="22.5">
      <c r="A62" s="84" t="s">
        <v>92</v>
      </c>
      <c r="B62" s="98" t="s">
        <v>73</v>
      </c>
      <c r="C62" s="99" t="s">
        <v>123</v>
      </c>
      <c r="D62" s="72">
        <v>623000</v>
      </c>
      <c r="E62" s="72">
        <f>E63</f>
        <v>527473</v>
      </c>
      <c r="F62" s="72">
        <f t="shared" si="0"/>
        <v>95527</v>
      </c>
      <c r="G62" s="85"/>
      <c r="H62" s="85"/>
      <c r="I62" s="85"/>
      <c r="J62" s="85"/>
    </row>
    <row r="63" spans="1:10" s="86" customFormat="1" ht="33.75">
      <c r="A63" s="84" t="s">
        <v>369</v>
      </c>
      <c r="B63" s="98" t="s">
        <v>73</v>
      </c>
      <c r="C63" s="99" t="s">
        <v>124</v>
      </c>
      <c r="D63" s="72">
        <f>D62</f>
        <v>623000</v>
      </c>
      <c r="E63" s="72">
        <v>527473</v>
      </c>
      <c r="F63" s="72">
        <f t="shared" si="0"/>
        <v>95527</v>
      </c>
      <c r="G63" s="85"/>
      <c r="H63" s="85"/>
      <c r="I63" s="85"/>
      <c r="J63" s="85"/>
    </row>
    <row r="64" spans="1:10" s="86" customFormat="1" ht="33.75">
      <c r="A64" s="84" t="s">
        <v>93</v>
      </c>
      <c r="B64" s="98" t="s">
        <v>73</v>
      </c>
      <c r="C64" s="99" t="s">
        <v>125</v>
      </c>
      <c r="D64" s="72">
        <v>1213300</v>
      </c>
      <c r="E64" s="72">
        <v>1064860</v>
      </c>
      <c r="F64" s="72">
        <f t="shared" si="0"/>
        <v>148440</v>
      </c>
      <c r="G64" s="85"/>
      <c r="H64" s="85"/>
      <c r="I64" s="85"/>
      <c r="J64" s="85"/>
    </row>
    <row r="65" spans="1:10" s="86" customFormat="1" ht="45">
      <c r="A65" s="84" t="s">
        <v>370</v>
      </c>
      <c r="B65" s="98" t="s">
        <v>73</v>
      </c>
      <c r="C65" s="99" t="s">
        <v>126</v>
      </c>
      <c r="D65" s="72">
        <f>D64</f>
        <v>1213300</v>
      </c>
      <c r="E65" s="72">
        <f>E64</f>
        <v>1064860</v>
      </c>
      <c r="F65" s="72">
        <f t="shared" si="0"/>
        <v>148440</v>
      </c>
      <c r="G65" s="85"/>
      <c r="H65" s="85"/>
      <c r="I65" s="85"/>
      <c r="J65" s="85"/>
    </row>
    <row r="66" spans="1:10" s="86" customFormat="1" ht="0.75" customHeight="1">
      <c r="A66" s="84" t="s">
        <v>94</v>
      </c>
      <c r="B66" s="98" t="s">
        <v>73</v>
      </c>
      <c r="C66" s="99" t="s">
        <v>127</v>
      </c>
      <c r="D66" s="72">
        <v>0</v>
      </c>
      <c r="E66" s="72"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3.25" customHeight="1" hidden="1">
      <c r="A67" s="84" t="s">
        <v>95</v>
      </c>
      <c r="B67" s="98" t="s">
        <v>73</v>
      </c>
      <c r="C67" s="99" t="s">
        <v>128</v>
      </c>
      <c r="D67" s="72">
        <f>D66</f>
        <v>0</v>
      </c>
      <c r="E67" s="72">
        <f>E66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25.5" customHeight="1" hidden="1">
      <c r="A68" s="84" t="s">
        <v>96</v>
      </c>
      <c r="B68" s="98" t="s">
        <v>73</v>
      </c>
      <c r="C68" s="99" t="s">
        <v>129</v>
      </c>
      <c r="D68" s="72">
        <f>D66</f>
        <v>0</v>
      </c>
      <c r="E68" s="72">
        <f>E66</f>
        <v>0</v>
      </c>
      <c r="F68" s="72">
        <f t="shared" si="0"/>
        <v>0</v>
      </c>
      <c r="G68" s="85"/>
      <c r="H68" s="85"/>
      <c r="I68" s="85"/>
      <c r="J68" s="85"/>
    </row>
    <row r="69" spans="1:10" s="86" customFormat="1" ht="33.75">
      <c r="A69" s="84" t="s">
        <v>97</v>
      </c>
      <c r="B69" s="98" t="s">
        <v>73</v>
      </c>
      <c r="C69" s="99" t="s">
        <v>130</v>
      </c>
      <c r="D69" s="72">
        <f>D70+D72</f>
        <v>59712</v>
      </c>
      <c r="E69" s="72">
        <f>E70+E72</f>
        <v>54677</v>
      </c>
      <c r="F69" s="72">
        <f t="shared" si="0"/>
        <v>5035</v>
      </c>
      <c r="G69" s="85"/>
      <c r="H69" s="85"/>
      <c r="I69" s="85"/>
      <c r="J69" s="85"/>
    </row>
    <row r="70" spans="1:10" s="86" customFormat="1" ht="56.25">
      <c r="A70" s="84" t="s">
        <v>98</v>
      </c>
      <c r="B70" s="98" t="s">
        <v>73</v>
      </c>
      <c r="C70" s="99" t="s">
        <v>131</v>
      </c>
      <c r="D70" s="72">
        <v>50172</v>
      </c>
      <c r="E70" s="72">
        <v>50172</v>
      </c>
      <c r="F70" s="72">
        <f t="shared" si="0"/>
        <v>0</v>
      </c>
      <c r="G70" s="85"/>
      <c r="H70" s="85"/>
      <c r="I70" s="85"/>
      <c r="J70" s="85"/>
    </row>
    <row r="71" spans="1:10" s="86" customFormat="1" ht="56.25">
      <c r="A71" s="84" t="s">
        <v>371</v>
      </c>
      <c r="B71" s="98" t="s">
        <v>73</v>
      </c>
      <c r="C71" s="99" t="s">
        <v>132</v>
      </c>
      <c r="D71" s="72">
        <f>D70</f>
        <v>50172</v>
      </c>
      <c r="E71" s="72">
        <f>E70</f>
        <v>50172</v>
      </c>
      <c r="F71" s="72">
        <f t="shared" si="0"/>
        <v>0</v>
      </c>
      <c r="G71" s="85"/>
      <c r="H71" s="85"/>
      <c r="I71" s="85"/>
      <c r="J71" s="85"/>
    </row>
    <row r="72" spans="1:10" s="86" customFormat="1" ht="45">
      <c r="A72" s="84" t="s">
        <v>99</v>
      </c>
      <c r="B72" s="98" t="s">
        <v>73</v>
      </c>
      <c r="C72" s="99" t="s">
        <v>133</v>
      </c>
      <c r="D72" s="72">
        <v>9540</v>
      </c>
      <c r="E72" s="72">
        <v>4505</v>
      </c>
      <c r="F72" s="72">
        <f t="shared" si="0"/>
        <v>5035</v>
      </c>
      <c r="G72" s="85"/>
      <c r="H72" s="85"/>
      <c r="I72" s="85"/>
      <c r="J72" s="85"/>
    </row>
    <row r="73" spans="1:10" s="86" customFormat="1" ht="45" customHeight="1">
      <c r="A73" s="84" t="s">
        <v>372</v>
      </c>
      <c r="B73" s="98" t="s">
        <v>73</v>
      </c>
      <c r="C73" s="99" t="s">
        <v>134</v>
      </c>
      <c r="D73" s="72">
        <f>D72</f>
        <v>9540</v>
      </c>
      <c r="E73" s="72">
        <f>E72</f>
        <v>4505</v>
      </c>
      <c r="F73" s="72">
        <f>D73-E73</f>
        <v>5035</v>
      </c>
      <c r="G73" s="85"/>
      <c r="H73" s="85"/>
      <c r="I73" s="85"/>
      <c r="J73" s="85"/>
    </row>
    <row r="74" spans="1:10" s="86" customFormat="1" ht="32.25" customHeight="1" hidden="1">
      <c r="A74" s="84" t="s">
        <v>204</v>
      </c>
      <c r="B74" s="98" t="s">
        <v>73</v>
      </c>
      <c r="C74" s="99" t="s">
        <v>205</v>
      </c>
      <c r="D74" s="72">
        <v>0</v>
      </c>
      <c r="E74" s="72">
        <v>0</v>
      </c>
      <c r="F74" s="72">
        <f>D74-E74</f>
        <v>0</v>
      </c>
      <c r="G74" s="85"/>
      <c r="H74" s="85"/>
      <c r="I74" s="85"/>
      <c r="J74" s="85"/>
    </row>
    <row r="75" spans="1:10" s="86" customFormat="1" ht="83.25" customHeight="1" hidden="1">
      <c r="A75" s="84" t="s">
        <v>347</v>
      </c>
      <c r="B75" s="98" t="s">
        <v>73</v>
      </c>
      <c r="C75" s="99" t="s">
        <v>346</v>
      </c>
      <c r="D75" s="72">
        <v>0</v>
      </c>
      <c r="E75" s="72">
        <v>0</v>
      </c>
      <c r="F75" s="72">
        <f>D75-E75</f>
        <v>0</v>
      </c>
      <c r="G75" s="85"/>
      <c r="H75" s="85"/>
      <c r="I75" s="85"/>
      <c r="J75" s="85"/>
    </row>
    <row r="76" spans="1:10" s="86" customFormat="1" ht="80.25" customHeight="1" hidden="1">
      <c r="A76" s="84" t="s">
        <v>206</v>
      </c>
      <c r="B76" s="98" t="s">
        <v>73</v>
      </c>
      <c r="C76" s="99" t="s">
        <v>207</v>
      </c>
      <c r="D76" s="72">
        <v>32700</v>
      </c>
      <c r="E76" s="72">
        <f>E74</f>
        <v>0</v>
      </c>
      <c r="F76" s="72">
        <f t="shared" si="0"/>
        <v>32700</v>
      </c>
      <c r="G76" s="85"/>
      <c r="H76" s="85"/>
      <c r="I76" s="85"/>
      <c r="J76" s="85"/>
    </row>
    <row r="77" spans="1:8" s="24" customFormat="1" ht="2.25" customHeight="1" hidden="1">
      <c r="A77" s="84" t="s">
        <v>204</v>
      </c>
      <c r="B77" s="98" t="s">
        <v>73</v>
      </c>
      <c r="C77" s="99" t="s">
        <v>205</v>
      </c>
      <c r="D77" s="72">
        <v>32700</v>
      </c>
      <c r="E77" s="72">
        <v>32700</v>
      </c>
      <c r="F77" s="72">
        <f>D77-E77</f>
        <v>0</v>
      </c>
      <c r="H77" s="39"/>
    </row>
    <row r="78" spans="1:6" ht="12.75">
      <c r="A78" s="24"/>
      <c r="B78" s="24"/>
      <c r="C78" s="101"/>
      <c r="D78" s="39"/>
      <c r="E78" s="39"/>
      <c r="F78" s="39"/>
    </row>
    <row r="79" ht="12.75">
      <c r="C79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72"/>
  <sheetViews>
    <sheetView showGridLines="0" zoomScale="115" zoomScaleNormal="115" zoomScaleSheetLayoutView="100" zoomScalePageLayoutView="0" workbookViewId="0" topLeftCell="A4">
      <selection activeCell="E168" sqref="E168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2.75390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10" t="s">
        <v>28</v>
      </c>
      <c r="B1" s="110"/>
      <c r="C1" s="110"/>
      <c r="D1" s="110"/>
      <c r="E1" s="110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9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36</v>
      </c>
      <c r="D4" s="43" t="s">
        <v>21</v>
      </c>
      <c r="E4" s="42" t="s">
        <v>15</v>
      </c>
      <c r="F4" s="120"/>
      <c r="G4" s="40"/>
      <c r="H4" s="40"/>
    </row>
    <row r="5" spans="1:8" ht="11.25" customHeight="1">
      <c r="A5" s="51"/>
      <c r="B5" s="4" t="s">
        <v>10</v>
      </c>
      <c r="C5" s="41" t="s">
        <v>37</v>
      </c>
      <c r="D5" s="41" t="s">
        <v>3</v>
      </c>
      <c r="E5" s="44"/>
      <c r="F5" s="121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43</v>
      </c>
      <c r="B7" s="82">
        <v>200</v>
      </c>
      <c r="C7" s="94" t="s">
        <v>139</v>
      </c>
      <c r="D7" s="83">
        <f>D8+D69+D84+D98+D119+D168+D80</f>
        <v>2027721.5099999998</v>
      </c>
      <c r="E7" s="83">
        <f>E8+E69+E84+E98+E119+E168</f>
        <v>1666052.7699999998</v>
      </c>
      <c r="F7" s="83">
        <f aca="true" t="shared" si="0" ref="F7:F27">D7-E7</f>
        <v>361668.74</v>
      </c>
    </row>
    <row r="8" spans="1:6" s="85" customFormat="1" ht="22.5">
      <c r="A8" s="87" t="s">
        <v>52</v>
      </c>
      <c r="B8" s="95" t="s">
        <v>50</v>
      </c>
      <c r="C8" s="94" t="s">
        <v>140</v>
      </c>
      <c r="D8" s="88">
        <f>D9+D14+D17+D62+D65+D59</f>
        <v>1182136.48</v>
      </c>
      <c r="E8" s="88">
        <f>E9+E14+E17+E65+E59</f>
        <v>1112860.51</v>
      </c>
      <c r="F8" s="88">
        <f t="shared" si="0"/>
        <v>69275.96999999997</v>
      </c>
    </row>
    <row r="9" spans="1:6" s="85" customFormat="1" ht="23.25" customHeight="1" hidden="1">
      <c r="A9" s="87" t="s">
        <v>230</v>
      </c>
      <c r="B9" s="95" t="s">
        <v>50</v>
      </c>
      <c r="C9" s="94" t="s">
        <v>375</v>
      </c>
      <c r="D9" s="88">
        <f>D10</f>
        <v>268051.82999999996</v>
      </c>
      <c r="E9" s="88">
        <f>E10</f>
        <v>266084.6</v>
      </c>
      <c r="F9" s="88">
        <f t="shared" si="0"/>
        <v>1967.2299999999814</v>
      </c>
    </row>
    <row r="10" spans="1:6" s="85" customFormat="1" ht="15.75" customHeight="1" hidden="1">
      <c r="A10" s="87" t="s">
        <v>53</v>
      </c>
      <c r="B10" s="95" t="s">
        <v>50</v>
      </c>
      <c r="C10" s="94" t="s">
        <v>376</v>
      </c>
      <c r="D10" s="88">
        <f>D11</f>
        <v>268051.82999999996</v>
      </c>
      <c r="E10" s="88">
        <f>E11</f>
        <v>266084.6</v>
      </c>
      <c r="F10" s="88">
        <f t="shared" si="0"/>
        <v>1967.2299999999814</v>
      </c>
    </row>
    <row r="11" spans="1:6" s="85" customFormat="1" ht="19.5" customHeight="1">
      <c r="A11" s="87" t="s">
        <v>54</v>
      </c>
      <c r="B11" s="95" t="s">
        <v>50</v>
      </c>
      <c r="C11" s="94" t="s">
        <v>377</v>
      </c>
      <c r="D11" s="88">
        <f>D12+D13</f>
        <v>268051.82999999996</v>
      </c>
      <c r="E11" s="88">
        <f>E12+E13</f>
        <v>266084.6</v>
      </c>
      <c r="F11" s="88">
        <f t="shared" si="0"/>
        <v>1967.2299999999814</v>
      </c>
    </row>
    <row r="12" spans="1:6" s="85" customFormat="1" ht="12.75">
      <c r="A12" s="87" t="s">
        <v>55</v>
      </c>
      <c r="B12" s="95" t="s">
        <v>50</v>
      </c>
      <c r="C12" s="94" t="s">
        <v>378</v>
      </c>
      <c r="D12" s="88">
        <v>208051.83</v>
      </c>
      <c r="E12" s="88">
        <v>208051.83</v>
      </c>
      <c r="F12" s="88">
        <f t="shared" si="0"/>
        <v>0</v>
      </c>
    </row>
    <row r="13" spans="1:6" s="85" customFormat="1" ht="22.5">
      <c r="A13" s="87" t="s">
        <v>56</v>
      </c>
      <c r="B13" s="95" t="s">
        <v>50</v>
      </c>
      <c r="C13" s="94" t="s">
        <v>379</v>
      </c>
      <c r="D13" s="88">
        <v>60000</v>
      </c>
      <c r="E13" s="88">
        <v>58032.77</v>
      </c>
      <c r="F13" s="88">
        <f t="shared" si="0"/>
        <v>1967.2300000000032</v>
      </c>
    </row>
    <row r="14" spans="1:6" s="85" customFormat="1" ht="22.5">
      <c r="A14" s="87" t="s">
        <v>273</v>
      </c>
      <c r="B14" s="95" t="s">
        <v>50</v>
      </c>
      <c r="C14" s="94" t="s">
        <v>274</v>
      </c>
      <c r="D14" s="88">
        <v>20000</v>
      </c>
      <c r="E14" s="88">
        <v>0</v>
      </c>
      <c r="F14" s="88">
        <f>D14-E14</f>
        <v>20000</v>
      </c>
    </row>
    <row r="15" spans="1:6" s="85" customFormat="1" ht="12.75" hidden="1">
      <c r="A15" s="87" t="s">
        <v>53</v>
      </c>
      <c r="B15" s="95" t="s">
        <v>50</v>
      </c>
      <c r="C15" s="94" t="s">
        <v>275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231</v>
      </c>
      <c r="B16" s="95" t="s">
        <v>50</v>
      </c>
      <c r="C16" s="94" t="s">
        <v>276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232</v>
      </c>
      <c r="B17" s="95" t="s">
        <v>50</v>
      </c>
      <c r="C17" s="94" t="s">
        <v>233</v>
      </c>
      <c r="D17" s="88">
        <f>D18+D23+D55+D57</f>
        <v>849009.89</v>
      </c>
      <c r="E17" s="88">
        <f>E18+E23+E55+E57</f>
        <v>802701.15</v>
      </c>
      <c r="F17" s="88">
        <f t="shared" si="0"/>
        <v>46308.73999999999</v>
      </c>
    </row>
    <row r="18" spans="1:6" s="85" customFormat="1" ht="12.75" hidden="1">
      <c r="A18" s="87" t="s">
        <v>53</v>
      </c>
      <c r="B18" s="95" t="s">
        <v>50</v>
      </c>
      <c r="C18" s="94" t="s">
        <v>380</v>
      </c>
      <c r="D18" s="88">
        <f>D19</f>
        <v>506000.88</v>
      </c>
      <c r="E18" s="88">
        <f>E19</f>
        <v>492747.78</v>
      </c>
      <c r="F18" s="88">
        <f t="shared" si="0"/>
        <v>13253.099999999977</v>
      </c>
    </row>
    <row r="19" spans="1:6" s="85" customFormat="1" ht="22.5">
      <c r="A19" s="87" t="s">
        <v>54</v>
      </c>
      <c r="B19" s="95" t="s">
        <v>50</v>
      </c>
      <c r="C19" s="94" t="s">
        <v>381</v>
      </c>
      <c r="D19" s="88">
        <f>D20+D21+D22</f>
        <v>506000.88</v>
      </c>
      <c r="E19" s="88">
        <f>E20+E21+E22</f>
        <v>492747.78</v>
      </c>
      <c r="F19" s="88">
        <f t="shared" si="0"/>
        <v>13253.099999999977</v>
      </c>
    </row>
    <row r="20" spans="1:6" s="85" customFormat="1" ht="12" customHeight="1">
      <c r="A20" s="87" t="s">
        <v>55</v>
      </c>
      <c r="B20" s="95" t="s">
        <v>50</v>
      </c>
      <c r="C20" s="94" t="s">
        <v>382</v>
      </c>
      <c r="D20" s="88">
        <v>394168.89</v>
      </c>
      <c r="E20" s="88">
        <v>394168.89</v>
      </c>
      <c r="F20" s="88">
        <f t="shared" si="0"/>
        <v>0</v>
      </c>
    </row>
    <row r="21" spans="1:6" s="85" customFormat="1" ht="12.75" hidden="1">
      <c r="A21" s="87" t="s">
        <v>57</v>
      </c>
      <c r="B21" s="95" t="s">
        <v>50</v>
      </c>
      <c r="C21" s="94" t="s">
        <v>234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56</v>
      </c>
      <c r="B22" s="95" t="s">
        <v>50</v>
      </c>
      <c r="C22" s="94" t="s">
        <v>383</v>
      </c>
      <c r="D22" s="88">
        <v>111831.99</v>
      </c>
      <c r="E22" s="88">
        <v>98578.89</v>
      </c>
      <c r="F22" s="88">
        <f t="shared" si="0"/>
        <v>13253.100000000006</v>
      </c>
    </row>
    <row r="23" spans="1:6" s="85" customFormat="1" ht="22.5">
      <c r="A23" s="87" t="s">
        <v>262</v>
      </c>
      <c r="B23" s="95" t="s">
        <v>50</v>
      </c>
      <c r="C23" s="94" t="s">
        <v>384</v>
      </c>
      <c r="D23" s="88">
        <f>D24+D31+D32</f>
        <v>160126.01</v>
      </c>
      <c r="E23" s="88">
        <f>E24+E31+E32</f>
        <v>152216.37</v>
      </c>
      <c r="F23" s="88">
        <f>D23-E23</f>
        <v>7909.640000000014</v>
      </c>
    </row>
    <row r="24" spans="1:6" s="85" customFormat="1" ht="12.75">
      <c r="A24" s="87" t="s">
        <v>58</v>
      </c>
      <c r="B24" s="95" t="s">
        <v>50</v>
      </c>
      <c r="C24" s="94" t="s">
        <v>385</v>
      </c>
      <c r="D24" s="88">
        <f>D25+D27+D29+D30</f>
        <v>113823.07</v>
      </c>
      <c r="E24" s="88">
        <f>E25+E27+E29+E30</f>
        <v>107205.06</v>
      </c>
      <c r="F24" s="88">
        <f t="shared" si="0"/>
        <v>6618.010000000009</v>
      </c>
    </row>
    <row r="25" spans="1:6" s="85" customFormat="1" ht="12.75">
      <c r="A25" s="87" t="s">
        <v>59</v>
      </c>
      <c r="B25" s="95" t="s">
        <v>50</v>
      </c>
      <c r="C25" s="94" t="s">
        <v>386</v>
      </c>
      <c r="D25" s="88">
        <v>15000</v>
      </c>
      <c r="E25" s="88">
        <v>13860.33</v>
      </c>
      <c r="F25" s="88">
        <f t="shared" si="0"/>
        <v>1139.67</v>
      </c>
    </row>
    <row r="26" spans="1:6" s="85" customFormat="1" ht="12.75" hidden="1">
      <c r="A26" s="87" t="s">
        <v>60</v>
      </c>
      <c r="B26" s="95" t="s">
        <v>50</v>
      </c>
      <c r="C26" s="94" t="s">
        <v>141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61</v>
      </c>
      <c r="B27" s="95" t="s">
        <v>50</v>
      </c>
      <c r="C27" s="94" t="s">
        <v>387</v>
      </c>
      <c r="D27" s="88">
        <v>37697.25</v>
      </c>
      <c r="E27" s="88">
        <v>32218.91</v>
      </c>
      <c r="F27" s="88">
        <f t="shared" si="0"/>
        <v>5478.34</v>
      </c>
    </row>
    <row r="28" spans="1:6" s="85" customFormat="1" ht="22.5" hidden="1">
      <c r="A28" s="87" t="s">
        <v>62</v>
      </c>
      <c r="B28" s="95" t="s">
        <v>50</v>
      </c>
      <c r="C28" s="94" t="s">
        <v>142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195</v>
      </c>
      <c r="B29" s="95" t="s">
        <v>50</v>
      </c>
      <c r="C29" s="94" t="s">
        <v>388</v>
      </c>
      <c r="D29" s="88">
        <v>396.48</v>
      </c>
      <c r="E29" s="88">
        <v>396.48</v>
      </c>
      <c r="F29" s="88">
        <f>D29-E29</f>
        <v>0</v>
      </c>
    </row>
    <row r="30" spans="1:6" s="85" customFormat="1" ht="16.5" customHeight="1">
      <c r="A30" s="87" t="s">
        <v>63</v>
      </c>
      <c r="B30" s="95" t="s">
        <v>50</v>
      </c>
      <c r="C30" s="94" t="s">
        <v>389</v>
      </c>
      <c r="D30" s="88">
        <v>60729.34</v>
      </c>
      <c r="E30" s="88">
        <v>60729.34</v>
      </c>
      <c r="F30" s="88">
        <f aca="true" t="shared" si="1" ref="F30:F43">D30-E30</f>
        <v>0</v>
      </c>
    </row>
    <row r="31" spans="1:6" s="85" customFormat="1" ht="21" customHeight="1">
      <c r="A31" s="87" t="s">
        <v>64</v>
      </c>
      <c r="B31" s="95" t="s">
        <v>50</v>
      </c>
      <c r="C31" s="94" t="s">
        <v>390</v>
      </c>
      <c r="D31" s="88">
        <v>26302.94</v>
      </c>
      <c r="E31" s="88">
        <v>26302.94</v>
      </c>
      <c r="F31" s="88">
        <f t="shared" si="1"/>
        <v>0</v>
      </c>
    </row>
    <row r="32" spans="1:6" s="85" customFormat="1" ht="22.5" hidden="1">
      <c r="A32" s="87" t="s">
        <v>65</v>
      </c>
      <c r="B32" s="95" t="s">
        <v>50</v>
      </c>
      <c r="C32" s="94" t="s">
        <v>391</v>
      </c>
      <c r="D32" s="88">
        <f>D33+D34</f>
        <v>20000</v>
      </c>
      <c r="E32" s="88">
        <f>E34</f>
        <v>18708.37</v>
      </c>
      <c r="F32" s="88">
        <f t="shared" si="1"/>
        <v>1291.630000000001</v>
      </c>
    </row>
    <row r="33" spans="1:6" s="85" customFormat="1" ht="22.5" hidden="1">
      <c r="A33" s="87" t="s">
        <v>202</v>
      </c>
      <c r="B33" s="95" t="s">
        <v>50</v>
      </c>
      <c r="C33" s="94" t="s">
        <v>285</v>
      </c>
      <c r="D33" s="88">
        <v>0</v>
      </c>
      <c r="E33" s="88"/>
      <c r="F33" s="88"/>
    </row>
    <row r="34" spans="1:6" s="85" customFormat="1" ht="20.25" customHeight="1">
      <c r="A34" s="87" t="s">
        <v>66</v>
      </c>
      <c r="B34" s="95" t="s">
        <v>50</v>
      </c>
      <c r="C34" s="94" t="s">
        <v>392</v>
      </c>
      <c r="D34" s="88">
        <v>20000</v>
      </c>
      <c r="E34" s="88">
        <v>18708.37</v>
      </c>
      <c r="F34" s="88">
        <f t="shared" si="1"/>
        <v>1291.630000000001</v>
      </c>
    </row>
    <row r="35" spans="1:6" s="85" customFormat="1" ht="22.5" hidden="1">
      <c r="A35" s="87" t="s">
        <v>156</v>
      </c>
      <c r="B35" s="95" t="s">
        <v>50</v>
      </c>
      <c r="C35" s="94" t="s">
        <v>157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53</v>
      </c>
      <c r="B36" s="95" t="s">
        <v>50</v>
      </c>
      <c r="C36" s="94" t="s">
        <v>158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54</v>
      </c>
      <c r="B37" s="95" t="s">
        <v>50</v>
      </c>
      <c r="C37" s="94" t="s">
        <v>159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55</v>
      </c>
      <c r="B38" s="95" t="s">
        <v>50</v>
      </c>
      <c r="C38" s="94" t="s">
        <v>160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56</v>
      </c>
      <c r="B39" s="95" t="s">
        <v>50</v>
      </c>
      <c r="C39" s="94" t="s">
        <v>161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196</v>
      </c>
      <c r="B40" s="95" t="s">
        <v>50</v>
      </c>
      <c r="C40" s="94" t="s">
        <v>197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53</v>
      </c>
      <c r="B41" s="95" t="s">
        <v>50</v>
      </c>
      <c r="C41" s="94" t="s">
        <v>198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54</v>
      </c>
      <c r="B42" s="95" t="s">
        <v>50</v>
      </c>
      <c r="C42" s="94" t="s">
        <v>199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55</v>
      </c>
      <c r="B43" s="95" t="s">
        <v>50</v>
      </c>
      <c r="C43" s="94" t="s">
        <v>200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57</v>
      </c>
      <c r="B44" s="95" t="s">
        <v>50</v>
      </c>
      <c r="C44" s="94" t="s">
        <v>143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56</v>
      </c>
      <c r="B45" s="95" t="s">
        <v>50</v>
      </c>
      <c r="C45" s="94" t="s">
        <v>201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58</v>
      </c>
      <c r="B46" s="95" t="s">
        <v>50</v>
      </c>
      <c r="C46" s="94" t="s">
        <v>146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60</v>
      </c>
      <c r="B47" s="95" t="s">
        <v>50</v>
      </c>
      <c r="C47" s="94" t="s">
        <v>147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63</v>
      </c>
      <c r="B48" s="95" t="s">
        <v>50</v>
      </c>
      <c r="C48" s="94" t="s">
        <v>148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65</v>
      </c>
      <c r="B49" s="95" t="s">
        <v>50</v>
      </c>
      <c r="C49" s="94" t="s">
        <v>149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67</v>
      </c>
      <c r="B50" s="95" t="s">
        <v>50</v>
      </c>
      <c r="C50" s="94" t="s">
        <v>150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66</v>
      </c>
      <c r="B51" s="95" t="s">
        <v>50</v>
      </c>
      <c r="C51" s="94" t="s">
        <v>151</v>
      </c>
      <c r="D51" s="88">
        <v>1500</v>
      </c>
      <c r="E51" s="88">
        <v>1500</v>
      </c>
      <c r="F51" s="88">
        <f aca="true" t="shared" si="2" ref="F51:F109">D51-E51</f>
        <v>0</v>
      </c>
    </row>
    <row r="52" spans="1:6" s="85" customFormat="1" ht="24" customHeight="1" hidden="1">
      <c r="A52" s="87" t="s">
        <v>152</v>
      </c>
      <c r="B52" s="95" t="s">
        <v>50</v>
      </c>
      <c r="C52" s="94" t="s">
        <v>153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53</v>
      </c>
      <c r="B53" s="95" t="s">
        <v>50</v>
      </c>
      <c r="C53" s="94" t="s">
        <v>154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64</v>
      </c>
      <c r="B54" s="95" t="s">
        <v>50</v>
      </c>
      <c r="C54" s="94" t="s">
        <v>155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235</v>
      </c>
      <c r="B55" s="95" t="s">
        <v>50</v>
      </c>
      <c r="C55" s="94" t="s">
        <v>236</v>
      </c>
      <c r="D55" s="88">
        <f>D56</f>
        <v>181533</v>
      </c>
      <c r="E55" s="88">
        <f>E56</f>
        <v>156533</v>
      </c>
      <c r="F55" s="88">
        <f>D55-E55</f>
        <v>25000</v>
      </c>
    </row>
    <row r="56" spans="1:6" s="85" customFormat="1" ht="15.75" customHeight="1">
      <c r="A56" s="87" t="s">
        <v>237</v>
      </c>
      <c r="B56" s="95" t="s">
        <v>50</v>
      </c>
      <c r="C56" s="94" t="s">
        <v>238</v>
      </c>
      <c r="D56" s="88">
        <v>181533</v>
      </c>
      <c r="E56" s="88">
        <v>156533</v>
      </c>
      <c r="F56" s="88">
        <f>D56-E56</f>
        <v>25000</v>
      </c>
    </row>
    <row r="57" spans="1:6" s="85" customFormat="1" ht="21.75" customHeight="1">
      <c r="A57" s="87" t="s">
        <v>239</v>
      </c>
      <c r="B57" s="95" t="s">
        <v>50</v>
      </c>
      <c r="C57" s="94" t="s">
        <v>240</v>
      </c>
      <c r="D57" s="88">
        <f>D58</f>
        <v>1350</v>
      </c>
      <c r="E57" s="88">
        <f>E58</f>
        <v>1204</v>
      </c>
      <c r="F57" s="88">
        <f>D57-E57</f>
        <v>146</v>
      </c>
    </row>
    <row r="58" spans="1:6" s="85" customFormat="1" ht="11.25" customHeight="1">
      <c r="A58" s="87" t="s">
        <v>237</v>
      </c>
      <c r="B58" s="95" t="s">
        <v>50</v>
      </c>
      <c r="C58" s="94" t="s">
        <v>241</v>
      </c>
      <c r="D58" s="88">
        <v>1350</v>
      </c>
      <c r="E58" s="88">
        <v>1204</v>
      </c>
      <c r="F58" s="88">
        <f>D58-E58</f>
        <v>146</v>
      </c>
    </row>
    <row r="59" spans="1:6" s="85" customFormat="1" ht="0.75" customHeight="1">
      <c r="A59" s="87" t="s">
        <v>340</v>
      </c>
      <c r="B59" s="95" t="s">
        <v>50</v>
      </c>
      <c r="C59" s="94" t="s">
        <v>341</v>
      </c>
      <c r="D59" s="88">
        <v>0</v>
      </c>
      <c r="E59" s="88">
        <v>0</v>
      </c>
      <c r="F59" s="88">
        <v>0</v>
      </c>
    </row>
    <row r="60" spans="1:6" s="85" customFormat="1" ht="11.25" customHeight="1" hidden="1">
      <c r="A60" s="87" t="s">
        <v>53</v>
      </c>
      <c r="B60" s="95" t="s">
        <v>50</v>
      </c>
      <c r="C60" s="94" t="s">
        <v>342</v>
      </c>
      <c r="D60" s="88">
        <v>0</v>
      </c>
      <c r="E60" s="88">
        <f>E59</f>
        <v>0</v>
      </c>
      <c r="F60" s="88">
        <v>0</v>
      </c>
    </row>
    <row r="61" spans="1:6" s="85" customFormat="1" ht="12" customHeight="1" hidden="1">
      <c r="A61" s="87" t="s">
        <v>64</v>
      </c>
      <c r="B61" s="95" t="s">
        <v>50</v>
      </c>
      <c r="C61" s="94" t="s">
        <v>343</v>
      </c>
      <c r="D61" s="88">
        <v>0</v>
      </c>
      <c r="E61" s="88">
        <f>E60</f>
        <v>0</v>
      </c>
      <c r="F61" s="88">
        <v>0</v>
      </c>
    </row>
    <row r="62" spans="1:6" s="85" customFormat="1" ht="21" customHeight="1">
      <c r="A62" s="87" t="s">
        <v>245</v>
      </c>
      <c r="B62" s="95" t="s">
        <v>50</v>
      </c>
      <c r="C62" s="94" t="s">
        <v>243</v>
      </c>
      <c r="D62" s="88">
        <v>1000</v>
      </c>
      <c r="E62" s="88">
        <v>0</v>
      </c>
      <c r="F62" s="88">
        <f t="shared" si="2"/>
        <v>1000</v>
      </c>
    </row>
    <row r="63" spans="1:6" s="85" customFormat="1" ht="0.75" customHeight="1">
      <c r="A63" s="87" t="s">
        <v>53</v>
      </c>
      <c r="B63" s="95" t="s">
        <v>50</v>
      </c>
      <c r="C63" s="94" t="s">
        <v>242</v>
      </c>
      <c r="D63" s="88">
        <f>D62</f>
        <v>1000</v>
      </c>
      <c r="E63" s="88">
        <v>0</v>
      </c>
      <c r="F63" s="88">
        <f t="shared" si="2"/>
        <v>1000</v>
      </c>
    </row>
    <row r="64" spans="1:6" s="85" customFormat="1" ht="15.75" customHeight="1">
      <c r="A64" s="87" t="s">
        <v>64</v>
      </c>
      <c r="B64" s="95" t="s">
        <v>50</v>
      </c>
      <c r="C64" s="94" t="s">
        <v>244</v>
      </c>
      <c r="D64" s="88">
        <v>1000</v>
      </c>
      <c r="E64" s="88">
        <f>E62</f>
        <v>0</v>
      </c>
      <c r="F64" s="88">
        <f t="shared" si="2"/>
        <v>1000</v>
      </c>
    </row>
    <row r="65" spans="1:6" s="85" customFormat="1" ht="12.75" customHeight="1">
      <c r="A65" s="87" t="s">
        <v>420</v>
      </c>
      <c r="B65" s="95" t="s">
        <v>50</v>
      </c>
      <c r="C65" s="94" t="s">
        <v>419</v>
      </c>
      <c r="D65" s="88">
        <f>D66</f>
        <v>44074.76</v>
      </c>
      <c r="E65" s="88">
        <f>E66</f>
        <v>44074.759999999995</v>
      </c>
      <c r="F65" s="88">
        <f>D65-E65</f>
        <v>0</v>
      </c>
    </row>
    <row r="66" spans="1:6" s="85" customFormat="1" ht="15" customHeight="1">
      <c r="A66" s="87" t="s">
        <v>53</v>
      </c>
      <c r="B66" s="95" t="s">
        <v>50</v>
      </c>
      <c r="C66" s="94" t="s">
        <v>421</v>
      </c>
      <c r="D66" s="88">
        <v>44074.76</v>
      </c>
      <c r="E66" s="88">
        <f>E67+E68</f>
        <v>44074.759999999995</v>
      </c>
      <c r="F66" s="88">
        <f>D66-E66</f>
        <v>0</v>
      </c>
    </row>
    <row r="67" spans="1:6" s="85" customFormat="1" ht="15" customHeight="1">
      <c r="A67" s="87" t="s">
        <v>61</v>
      </c>
      <c r="B67" s="95" t="s">
        <v>50</v>
      </c>
      <c r="C67" s="94" t="s">
        <v>423</v>
      </c>
      <c r="D67" s="88">
        <v>20558.82</v>
      </c>
      <c r="E67" s="88">
        <v>20558.82</v>
      </c>
      <c r="F67" s="88">
        <f>D67-E67</f>
        <v>0</v>
      </c>
    </row>
    <row r="68" spans="1:6" s="85" customFormat="1" ht="21" customHeight="1">
      <c r="A68" s="87" t="s">
        <v>195</v>
      </c>
      <c r="B68" s="95" t="s">
        <v>50</v>
      </c>
      <c r="C68" s="94" t="s">
        <v>422</v>
      </c>
      <c r="D68" s="88">
        <v>23515.94</v>
      </c>
      <c r="E68" s="88">
        <v>23515.94</v>
      </c>
      <c r="F68" s="88">
        <f>D68-E68</f>
        <v>0</v>
      </c>
    </row>
    <row r="69" spans="1:6" s="85" customFormat="1" ht="12.75">
      <c r="A69" s="87" t="s">
        <v>68</v>
      </c>
      <c r="B69" s="95" t="s">
        <v>50</v>
      </c>
      <c r="C69" s="94" t="s">
        <v>144</v>
      </c>
      <c r="D69" s="88">
        <f>D70</f>
        <v>50172</v>
      </c>
      <c r="E69" s="88">
        <f>E70</f>
        <v>36130.5</v>
      </c>
      <c r="F69" s="88">
        <f t="shared" si="2"/>
        <v>14041.5</v>
      </c>
    </row>
    <row r="70" spans="1:6" s="85" customFormat="1" ht="22.5">
      <c r="A70" s="87" t="s">
        <v>246</v>
      </c>
      <c r="B70" s="95" t="s">
        <v>50</v>
      </c>
      <c r="C70" s="94" t="s">
        <v>322</v>
      </c>
      <c r="D70" s="88">
        <f>D71+D77</f>
        <v>50172</v>
      </c>
      <c r="E70" s="88">
        <f>E71+E77</f>
        <v>36130.5</v>
      </c>
      <c r="F70" s="88">
        <f t="shared" si="2"/>
        <v>14041.5</v>
      </c>
    </row>
    <row r="71" spans="1:6" s="85" customFormat="1" ht="12.75" hidden="1">
      <c r="A71" s="87" t="s">
        <v>53</v>
      </c>
      <c r="B71" s="95" t="s">
        <v>50</v>
      </c>
      <c r="C71" s="94" t="s">
        <v>393</v>
      </c>
      <c r="D71" s="88">
        <f>D72</f>
        <v>48183</v>
      </c>
      <c r="E71" s="88">
        <f>E72</f>
        <v>36130.5</v>
      </c>
      <c r="F71" s="88">
        <f t="shared" si="2"/>
        <v>12052.5</v>
      </c>
    </row>
    <row r="72" spans="1:6" s="85" customFormat="1" ht="22.5">
      <c r="A72" s="87" t="s">
        <v>54</v>
      </c>
      <c r="B72" s="95" t="s">
        <v>50</v>
      </c>
      <c r="C72" s="94" t="s">
        <v>394</v>
      </c>
      <c r="D72" s="88">
        <f>D73+D74</f>
        <v>48183</v>
      </c>
      <c r="E72" s="88">
        <f>E73+E74</f>
        <v>36130.5</v>
      </c>
      <c r="F72" s="88">
        <f t="shared" si="2"/>
        <v>12052.5</v>
      </c>
    </row>
    <row r="73" spans="1:6" s="85" customFormat="1" ht="12.75">
      <c r="A73" s="87" t="s">
        <v>55</v>
      </c>
      <c r="B73" s="95" t="s">
        <v>50</v>
      </c>
      <c r="C73" s="94" t="s">
        <v>395</v>
      </c>
      <c r="D73" s="88">
        <v>37000</v>
      </c>
      <c r="E73" s="88">
        <v>27750</v>
      </c>
      <c r="F73" s="88">
        <f t="shared" si="2"/>
        <v>9250</v>
      </c>
    </row>
    <row r="74" spans="1:6" s="85" customFormat="1" ht="21.75" customHeight="1">
      <c r="A74" s="87" t="s">
        <v>56</v>
      </c>
      <c r="B74" s="95" t="s">
        <v>50</v>
      </c>
      <c r="C74" s="94" t="s">
        <v>396</v>
      </c>
      <c r="D74" s="88">
        <v>11183</v>
      </c>
      <c r="E74" s="88">
        <v>8380.5</v>
      </c>
      <c r="F74" s="88">
        <f t="shared" si="2"/>
        <v>2802.5</v>
      </c>
    </row>
    <row r="75" spans="1:6" s="85" customFormat="1" ht="12.75" hidden="1">
      <c r="A75" s="87" t="s">
        <v>58</v>
      </c>
      <c r="B75" s="95" t="s">
        <v>50</v>
      </c>
      <c r="C75" s="94" t="s">
        <v>162</v>
      </c>
      <c r="D75" s="88">
        <f>D76</f>
        <v>519.2</v>
      </c>
      <c r="E75" s="88">
        <f>E76</f>
        <v>519.2</v>
      </c>
      <c r="F75" s="88">
        <f t="shared" si="2"/>
        <v>0</v>
      </c>
    </row>
    <row r="76" spans="1:6" s="85" customFormat="1" ht="12.75" hidden="1">
      <c r="A76" s="87" t="s">
        <v>63</v>
      </c>
      <c r="B76" s="95" t="s">
        <v>50</v>
      </c>
      <c r="C76" s="94" t="s">
        <v>163</v>
      </c>
      <c r="D76" s="88">
        <v>519.2</v>
      </c>
      <c r="E76" s="88">
        <v>519.2</v>
      </c>
      <c r="F76" s="88">
        <f t="shared" si="2"/>
        <v>0</v>
      </c>
    </row>
    <row r="77" spans="1:6" s="85" customFormat="1" ht="20.25" customHeight="1">
      <c r="A77" s="87" t="s">
        <v>65</v>
      </c>
      <c r="B77" s="95" t="s">
        <v>50</v>
      </c>
      <c r="C77" s="94" t="s">
        <v>397</v>
      </c>
      <c r="D77" s="88">
        <f>D79+D78</f>
        <v>1989</v>
      </c>
      <c r="E77" s="88">
        <f>E78+E79</f>
        <v>0</v>
      </c>
      <c r="F77" s="88">
        <f t="shared" si="2"/>
        <v>1989</v>
      </c>
    </row>
    <row r="78" spans="1:6" s="85" customFormat="1" ht="24.75" customHeight="1" hidden="1">
      <c r="A78" s="87" t="s">
        <v>67</v>
      </c>
      <c r="B78" s="95" t="s">
        <v>50</v>
      </c>
      <c r="C78" s="94" t="s">
        <v>348</v>
      </c>
      <c r="D78" s="88">
        <v>0</v>
      </c>
      <c r="E78" s="88">
        <v>0</v>
      </c>
      <c r="F78" s="88">
        <f t="shared" si="2"/>
        <v>0</v>
      </c>
    </row>
    <row r="79" spans="1:6" s="85" customFormat="1" ht="24" customHeight="1">
      <c r="A79" s="87" t="s">
        <v>66</v>
      </c>
      <c r="B79" s="95" t="s">
        <v>50</v>
      </c>
      <c r="C79" s="94" t="s">
        <v>398</v>
      </c>
      <c r="D79" s="88">
        <v>1989</v>
      </c>
      <c r="E79" s="88">
        <v>0</v>
      </c>
      <c r="F79" s="88">
        <f t="shared" si="2"/>
        <v>1989</v>
      </c>
    </row>
    <row r="80" spans="1:6" s="85" customFormat="1" ht="35.25" customHeight="1">
      <c r="A80" s="87" t="s">
        <v>69</v>
      </c>
      <c r="B80" s="95" t="s">
        <v>50</v>
      </c>
      <c r="C80" s="94" t="s">
        <v>145</v>
      </c>
      <c r="D80" s="88">
        <f>D81</f>
        <v>10000</v>
      </c>
      <c r="E80" s="88">
        <v>0</v>
      </c>
      <c r="F80" s="88">
        <f t="shared" si="2"/>
        <v>10000</v>
      </c>
    </row>
    <row r="81" spans="1:6" s="85" customFormat="1" ht="21" customHeight="1">
      <c r="A81" s="87" t="s">
        <v>323</v>
      </c>
      <c r="B81" s="95" t="s">
        <v>50</v>
      </c>
      <c r="C81" s="94" t="s">
        <v>399</v>
      </c>
      <c r="D81" s="88">
        <f>D82</f>
        <v>10000</v>
      </c>
      <c r="E81" s="88">
        <v>0</v>
      </c>
      <c r="F81" s="88">
        <f t="shared" si="2"/>
        <v>10000</v>
      </c>
    </row>
    <row r="82" spans="1:6" s="85" customFormat="1" ht="0.75" customHeight="1">
      <c r="A82" s="87" t="s">
        <v>65</v>
      </c>
      <c r="B82" s="95" t="s">
        <v>50</v>
      </c>
      <c r="C82" s="94" t="s">
        <v>400</v>
      </c>
      <c r="D82" s="88">
        <f>D83</f>
        <v>10000</v>
      </c>
      <c r="E82" s="88">
        <v>0</v>
      </c>
      <c r="F82" s="88">
        <f t="shared" si="2"/>
        <v>10000</v>
      </c>
    </row>
    <row r="83" spans="1:6" s="85" customFormat="1" ht="26.25" customHeight="1">
      <c r="A83" s="87" t="s">
        <v>66</v>
      </c>
      <c r="B83" s="95" t="s">
        <v>50</v>
      </c>
      <c r="C83" s="94" t="s">
        <v>424</v>
      </c>
      <c r="D83" s="88">
        <v>10000</v>
      </c>
      <c r="E83" s="88">
        <v>0</v>
      </c>
      <c r="F83" s="88">
        <f t="shared" si="2"/>
        <v>10000</v>
      </c>
    </row>
    <row r="84" spans="1:6" s="85" customFormat="1" ht="20.25" customHeight="1">
      <c r="A84" s="87" t="s">
        <v>208</v>
      </c>
      <c r="B84" s="95" t="s">
        <v>50</v>
      </c>
      <c r="C84" s="94" t="s">
        <v>209</v>
      </c>
      <c r="D84" s="88">
        <f>D85+D95</f>
        <v>103956</v>
      </c>
      <c r="E84" s="88">
        <f>E85</f>
        <v>103956</v>
      </c>
      <c r="F84" s="88">
        <f t="shared" si="2"/>
        <v>0</v>
      </c>
    </row>
    <row r="85" spans="1:6" s="85" customFormat="1" ht="24.75" customHeight="1">
      <c r="A85" s="87" t="s">
        <v>264</v>
      </c>
      <c r="B85" s="95" t="s">
        <v>50</v>
      </c>
      <c r="C85" s="94" t="s">
        <v>263</v>
      </c>
      <c r="D85" s="88">
        <f>D86</f>
        <v>103956</v>
      </c>
      <c r="E85" s="88">
        <f>E86</f>
        <v>103956</v>
      </c>
      <c r="F85" s="88">
        <f>D85-E85</f>
        <v>0</v>
      </c>
    </row>
    <row r="86" spans="1:6" s="85" customFormat="1" ht="12" customHeight="1">
      <c r="A86" s="87" t="s">
        <v>247</v>
      </c>
      <c r="B86" s="95" t="s">
        <v>50</v>
      </c>
      <c r="C86" s="94" t="s">
        <v>248</v>
      </c>
      <c r="D86" s="88">
        <f>D87+D89+D91+D93</f>
        <v>103956</v>
      </c>
      <c r="E86" s="88">
        <f>E87+E89+E91+E93</f>
        <v>103956</v>
      </c>
      <c r="F86" s="88">
        <f>D86-E86</f>
        <v>0</v>
      </c>
    </row>
    <row r="87" spans="1:6" s="85" customFormat="1" ht="15.75" customHeight="1" hidden="1">
      <c r="A87" s="87" t="s">
        <v>53</v>
      </c>
      <c r="B87" s="95" t="s">
        <v>50</v>
      </c>
      <c r="C87" s="94" t="s">
        <v>249</v>
      </c>
      <c r="D87" s="88">
        <v>0</v>
      </c>
      <c r="E87" s="88">
        <f>E88</f>
        <v>0</v>
      </c>
      <c r="F87" s="88">
        <f aca="true" t="shared" si="3" ref="F87:F92">D87-E87</f>
        <v>0</v>
      </c>
    </row>
    <row r="88" spans="1:6" s="85" customFormat="1" ht="14.25" customHeight="1" hidden="1">
      <c r="A88" s="87" t="s">
        <v>195</v>
      </c>
      <c r="B88" s="95" t="s">
        <v>50</v>
      </c>
      <c r="C88" s="94" t="s">
        <v>250</v>
      </c>
      <c r="D88" s="88">
        <f>D87</f>
        <v>0</v>
      </c>
      <c r="E88" s="88">
        <v>0</v>
      </c>
      <c r="F88" s="88">
        <f t="shared" si="3"/>
        <v>0</v>
      </c>
    </row>
    <row r="89" spans="1:6" s="85" customFormat="1" ht="25.5" customHeight="1" hidden="1">
      <c r="A89" s="87" t="s">
        <v>288</v>
      </c>
      <c r="B89" s="95" t="s">
        <v>50</v>
      </c>
      <c r="C89" s="94" t="s">
        <v>266</v>
      </c>
      <c r="D89" s="88">
        <v>0</v>
      </c>
      <c r="E89" s="88">
        <f>E90</f>
        <v>0</v>
      </c>
      <c r="F89" s="88">
        <f t="shared" si="3"/>
        <v>0</v>
      </c>
    </row>
    <row r="90" spans="1:6" s="85" customFormat="1" ht="27.75" customHeight="1" hidden="1">
      <c r="A90" s="87" t="s">
        <v>195</v>
      </c>
      <c r="B90" s="95" t="s">
        <v>50</v>
      </c>
      <c r="C90" s="94" t="s">
        <v>267</v>
      </c>
      <c r="D90" s="88">
        <f>D89</f>
        <v>0</v>
      </c>
      <c r="E90" s="88">
        <v>0</v>
      </c>
      <c r="F90" s="88">
        <f t="shared" si="3"/>
        <v>0</v>
      </c>
    </row>
    <row r="91" spans="1:6" s="85" customFormat="1" ht="46.5" customHeight="1">
      <c r="A91" s="87" t="s">
        <v>289</v>
      </c>
      <c r="B91" s="95" t="s">
        <v>50</v>
      </c>
      <c r="C91" s="94" t="s">
        <v>373</v>
      </c>
      <c r="D91" s="88">
        <f>D92+D97</f>
        <v>103956</v>
      </c>
      <c r="E91" s="88">
        <f>E92+E97</f>
        <v>103956</v>
      </c>
      <c r="F91" s="88">
        <f t="shared" si="3"/>
        <v>0</v>
      </c>
    </row>
    <row r="92" spans="1:6" s="85" customFormat="1" ht="21.75" customHeight="1">
      <c r="A92" s="87" t="s">
        <v>195</v>
      </c>
      <c r="B92" s="95" t="s">
        <v>50</v>
      </c>
      <c r="C92" s="94" t="s">
        <v>374</v>
      </c>
      <c r="D92" s="88">
        <v>103956</v>
      </c>
      <c r="E92" s="88">
        <v>103956</v>
      </c>
      <c r="F92" s="88">
        <f t="shared" si="3"/>
        <v>0</v>
      </c>
    </row>
    <row r="93" spans="1:6" s="85" customFormat="1" ht="22.5" customHeight="1" hidden="1">
      <c r="A93" s="87" t="s">
        <v>53</v>
      </c>
      <c r="B93" s="95" t="s">
        <v>50</v>
      </c>
      <c r="C93" s="94" t="s">
        <v>277</v>
      </c>
      <c r="D93" s="88">
        <v>0</v>
      </c>
      <c r="E93" s="88">
        <v>0</v>
      </c>
      <c r="F93" s="88">
        <f>D93-E93</f>
        <v>0</v>
      </c>
    </row>
    <row r="94" spans="1:6" s="85" customFormat="1" ht="22.5" customHeight="1" hidden="1">
      <c r="A94" s="87" t="s">
        <v>195</v>
      </c>
      <c r="B94" s="95" t="s">
        <v>50</v>
      </c>
      <c r="C94" s="94" t="s">
        <v>278</v>
      </c>
      <c r="D94" s="88">
        <f>D93</f>
        <v>0</v>
      </c>
      <c r="E94" s="88">
        <v>0</v>
      </c>
      <c r="F94" s="88">
        <f>D94-E94</f>
        <v>0</v>
      </c>
    </row>
    <row r="95" spans="1:6" s="85" customFormat="1" ht="21.75" customHeight="1" hidden="1">
      <c r="A95" s="87" t="s">
        <v>251</v>
      </c>
      <c r="B95" s="95" t="s">
        <v>50</v>
      </c>
      <c r="C95" s="94" t="s">
        <v>252</v>
      </c>
      <c r="D95" s="88">
        <v>0</v>
      </c>
      <c r="E95" s="88">
        <f>E96</f>
        <v>0</v>
      </c>
      <c r="F95" s="88">
        <f t="shared" si="2"/>
        <v>0</v>
      </c>
    </row>
    <row r="96" spans="1:6" s="85" customFormat="1" ht="19.5" customHeight="1" hidden="1">
      <c r="A96" s="87" t="s">
        <v>210</v>
      </c>
      <c r="B96" s="95" t="s">
        <v>50</v>
      </c>
      <c r="C96" s="94" t="s">
        <v>253</v>
      </c>
      <c r="D96" s="88">
        <f>D95</f>
        <v>0</v>
      </c>
      <c r="E96" s="88">
        <f>E97</f>
        <v>0</v>
      </c>
      <c r="F96" s="88">
        <f t="shared" si="2"/>
        <v>0</v>
      </c>
    </row>
    <row r="97" spans="1:6" s="85" customFormat="1" ht="25.5" customHeight="1" hidden="1">
      <c r="A97" s="87" t="s">
        <v>202</v>
      </c>
      <c r="B97" s="95" t="s">
        <v>50</v>
      </c>
      <c r="C97" s="94" t="s">
        <v>338</v>
      </c>
      <c r="D97" s="88">
        <v>0</v>
      </c>
      <c r="E97" s="88">
        <v>0</v>
      </c>
      <c r="F97" s="88">
        <f t="shared" si="2"/>
        <v>0</v>
      </c>
    </row>
    <row r="98" spans="1:6" s="85" customFormat="1" ht="22.5">
      <c r="A98" s="107" t="s">
        <v>309</v>
      </c>
      <c r="B98" s="95" t="s">
        <v>50</v>
      </c>
      <c r="C98" s="94" t="s">
        <v>164</v>
      </c>
      <c r="D98" s="88">
        <f>D101+D105+D109+D99</f>
        <v>143692.41</v>
      </c>
      <c r="E98" s="88">
        <f>E104+E109+E99</f>
        <v>124531.14</v>
      </c>
      <c r="F98" s="88">
        <f t="shared" si="2"/>
        <v>19161.270000000004</v>
      </c>
    </row>
    <row r="99" spans="1:6" s="85" customFormat="1" ht="22.5">
      <c r="A99" s="87" t="s">
        <v>412</v>
      </c>
      <c r="B99" s="95" t="s">
        <v>50</v>
      </c>
      <c r="C99" s="94" t="s">
        <v>413</v>
      </c>
      <c r="D99" s="88">
        <v>30000</v>
      </c>
      <c r="E99" s="88">
        <v>30000</v>
      </c>
      <c r="F99" s="88">
        <f>D99-E99</f>
        <v>0</v>
      </c>
    </row>
    <row r="100" spans="1:6" s="85" customFormat="1" ht="12.75">
      <c r="A100" s="87" t="s">
        <v>63</v>
      </c>
      <c r="B100" s="95" t="s">
        <v>50</v>
      </c>
      <c r="C100" s="94" t="s">
        <v>414</v>
      </c>
      <c r="D100" s="88">
        <v>30000</v>
      </c>
      <c r="E100" s="88">
        <v>30000</v>
      </c>
      <c r="F100" s="88">
        <f>D100-E100</f>
        <v>0</v>
      </c>
    </row>
    <row r="101" spans="1:6" s="85" customFormat="1" ht="22.5">
      <c r="A101" s="87" t="s">
        <v>254</v>
      </c>
      <c r="B101" s="95" t="s">
        <v>50</v>
      </c>
      <c r="C101" s="94" t="s">
        <v>401</v>
      </c>
      <c r="D101" s="88">
        <f aca="true" t="shared" si="4" ref="D101:E103">D102</f>
        <v>19500</v>
      </c>
      <c r="E101" s="88">
        <f t="shared" si="4"/>
        <v>19305.14</v>
      </c>
      <c r="F101" s="88">
        <f t="shared" si="2"/>
        <v>194.86000000000058</v>
      </c>
    </row>
    <row r="102" spans="1:6" s="85" customFormat="1" ht="12.75" hidden="1">
      <c r="A102" s="87" t="s">
        <v>53</v>
      </c>
      <c r="B102" s="95" t="s">
        <v>50</v>
      </c>
      <c r="C102" s="94" t="s">
        <v>402</v>
      </c>
      <c r="D102" s="88">
        <f t="shared" si="4"/>
        <v>19500</v>
      </c>
      <c r="E102" s="88">
        <f t="shared" si="4"/>
        <v>19305.14</v>
      </c>
      <c r="F102" s="88">
        <f t="shared" si="2"/>
        <v>194.86000000000058</v>
      </c>
    </row>
    <row r="103" spans="1:6" s="85" customFormat="1" ht="12.75" hidden="1">
      <c r="A103" s="87" t="s">
        <v>58</v>
      </c>
      <c r="B103" s="95" t="s">
        <v>50</v>
      </c>
      <c r="C103" s="94" t="s">
        <v>403</v>
      </c>
      <c r="D103" s="88">
        <f t="shared" si="4"/>
        <v>19500</v>
      </c>
      <c r="E103" s="88">
        <f t="shared" si="4"/>
        <v>19305.14</v>
      </c>
      <c r="F103" s="88">
        <f t="shared" si="2"/>
        <v>194.86000000000058</v>
      </c>
    </row>
    <row r="104" spans="1:6" s="85" customFormat="1" ht="13.5" customHeight="1">
      <c r="A104" s="87" t="s">
        <v>61</v>
      </c>
      <c r="B104" s="95" t="s">
        <v>50</v>
      </c>
      <c r="C104" s="94" t="s">
        <v>404</v>
      </c>
      <c r="D104" s="88">
        <v>19500</v>
      </c>
      <c r="E104" s="88">
        <v>19305.14</v>
      </c>
      <c r="F104" s="88">
        <f t="shared" si="2"/>
        <v>194.86000000000058</v>
      </c>
    </row>
    <row r="105" spans="1:6" s="85" customFormat="1" ht="0.75" customHeight="1">
      <c r="A105" s="87" t="s">
        <v>70</v>
      </c>
      <c r="B105" s="95" t="s">
        <v>50</v>
      </c>
      <c r="C105" s="94" t="s">
        <v>165</v>
      </c>
      <c r="D105" s="88">
        <f aca="true" t="shared" si="5" ref="D105:E107">D106</f>
        <v>0</v>
      </c>
      <c r="E105" s="88">
        <v>17726.06</v>
      </c>
      <c r="F105" s="88">
        <f t="shared" si="2"/>
        <v>-17726.06</v>
      </c>
    </row>
    <row r="106" spans="1:6" s="85" customFormat="1" ht="12" customHeight="1" hidden="1">
      <c r="A106" s="87" t="s">
        <v>53</v>
      </c>
      <c r="B106" s="95" t="s">
        <v>50</v>
      </c>
      <c r="C106" s="94" t="s">
        <v>166</v>
      </c>
      <c r="D106" s="88">
        <f t="shared" si="5"/>
        <v>0</v>
      </c>
      <c r="E106" s="88">
        <f t="shared" si="5"/>
        <v>56524.36</v>
      </c>
      <c r="F106" s="88">
        <f t="shared" si="2"/>
        <v>-56524.36</v>
      </c>
    </row>
    <row r="107" spans="1:6" s="85" customFormat="1" ht="12.75" customHeight="1" hidden="1">
      <c r="A107" s="87" t="s">
        <v>58</v>
      </c>
      <c r="B107" s="95" t="s">
        <v>50</v>
      </c>
      <c r="C107" s="94" t="s">
        <v>167</v>
      </c>
      <c r="D107" s="88">
        <f t="shared" si="5"/>
        <v>0</v>
      </c>
      <c r="E107" s="88">
        <f t="shared" si="5"/>
        <v>56524.36</v>
      </c>
      <c r="F107" s="88">
        <f t="shared" si="2"/>
        <v>-56524.36</v>
      </c>
    </row>
    <row r="108" spans="1:6" s="85" customFormat="1" ht="21.75" customHeight="1" hidden="1">
      <c r="A108" s="87" t="s">
        <v>62</v>
      </c>
      <c r="B108" s="95" t="s">
        <v>50</v>
      </c>
      <c r="C108" s="94" t="s">
        <v>168</v>
      </c>
      <c r="D108" s="88">
        <v>0</v>
      </c>
      <c r="E108" s="88">
        <v>56524.36</v>
      </c>
      <c r="F108" s="88">
        <f t="shared" si="2"/>
        <v>-56524.36</v>
      </c>
    </row>
    <row r="109" spans="1:6" s="85" customFormat="1" ht="29.25" customHeight="1">
      <c r="A109" s="87" t="s">
        <v>255</v>
      </c>
      <c r="B109" s="95" t="s">
        <v>50</v>
      </c>
      <c r="C109" s="94" t="s">
        <v>405</v>
      </c>
      <c r="D109" s="88">
        <f>D112+D117+D118</f>
        <v>94192.41</v>
      </c>
      <c r="E109" s="88">
        <f>E112+E116</f>
        <v>75226</v>
      </c>
      <c r="F109" s="88">
        <f t="shared" si="2"/>
        <v>18966.410000000003</v>
      </c>
    </row>
    <row r="110" spans="1:6" s="85" customFormat="1" ht="1.5" customHeight="1" hidden="1">
      <c r="A110" s="87" t="s">
        <v>53</v>
      </c>
      <c r="B110" s="95" t="s">
        <v>50</v>
      </c>
      <c r="C110" s="94" t="s">
        <v>406</v>
      </c>
      <c r="D110" s="88">
        <f>D111</f>
        <v>18966.41</v>
      </c>
      <c r="E110" s="88">
        <f>E111</f>
        <v>0</v>
      </c>
      <c r="F110" s="88">
        <f>D110-E110</f>
        <v>18966.41</v>
      </c>
    </row>
    <row r="111" spans="1:6" s="85" customFormat="1" ht="17.25" customHeight="1" hidden="1">
      <c r="A111" s="87" t="s">
        <v>58</v>
      </c>
      <c r="B111" s="95" t="s">
        <v>50</v>
      </c>
      <c r="C111" s="94" t="s">
        <v>407</v>
      </c>
      <c r="D111" s="88">
        <f>D112</f>
        <v>18966.41</v>
      </c>
      <c r="E111" s="88">
        <f>E112</f>
        <v>0</v>
      </c>
      <c r="F111" s="88">
        <f aca="true" t="shared" si="6" ref="F111:F132">D111-E111</f>
        <v>18966.41</v>
      </c>
    </row>
    <row r="112" spans="1:6" s="85" customFormat="1" ht="24.75" customHeight="1">
      <c r="A112" s="87" t="s">
        <v>62</v>
      </c>
      <c r="B112" s="95" t="s">
        <v>50</v>
      </c>
      <c r="C112" s="94" t="s">
        <v>408</v>
      </c>
      <c r="D112" s="88">
        <v>18966.41</v>
      </c>
      <c r="E112" s="88">
        <v>0</v>
      </c>
      <c r="F112" s="88">
        <f t="shared" si="6"/>
        <v>18966.41</v>
      </c>
    </row>
    <row r="113" spans="1:6" s="85" customFormat="1" ht="18.75" customHeight="1" hidden="1">
      <c r="A113" s="87" t="s">
        <v>65</v>
      </c>
      <c r="B113" s="95" t="s">
        <v>50</v>
      </c>
      <c r="C113" s="94" t="s">
        <v>169</v>
      </c>
      <c r="D113" s="88">
        <f>D114+D115</f>
        <v>0</v>
      </c>
      <c r="E113" s="88">
        <f>E114+E115</f>
        <v>31340</v>
      </c>
      <c r="F113" s="88">
        <f t="shared" si="6"/>
        <v>-31340</v>
      </c>
    </row>
    <row r="114" spans="1:6" s="85" customFormat="1" ht="28.5" customHeight="1" hidden="1">
      <c r="A114" s="87" t="s">
        <v>202</v>
      </c>
      <c r="B114" s="95" t="s">
        <v>50</v>
      </c>
      <c r="C114" s="94" t="s">
        <v>213</v>
      </c>
      <c r="D114" s="88">
        <v>0</v>
      </c>
      <c r="E114" s="88">
        <v>31340</v>
      </c>
      <c r="F114" s="88"/>
    </row>
    <row r="115" spans="1:6" s="85" customFormat="1" ht="22.5" customHeight="1" hidden="1">
      <c r="A115" s="87" t="s">
        <v>66</v>
      </c>
      <c r="B115" s="95" t="s">
        <v>50</v>
      </c>
      <c r="C115" s="94" t="s">
        <v>170</v>
      </c>
      <c r="D115" s="88">
        <v>0</v>
      </c>
      <c r="E115" s="88">
        <v>0</v>
      </c>
      <c r="F115" s="88">
        <f t="shared" si="6"/>
        <v>0</v>
      </c>
    </row>
    <row r="116" spans="1:6" s="85" customFormat="1" ht="28.5" customHeight="1" hidden="1">
      <c r="A116" s="87" t="s">
        <v>65</v>
      </c>
      <c r="B116" s="95" t="s">
        <v>50</v>
      </c>
      <c r="C116" s="94" t="s">
        <v>409</v>
      </c>
      <c r="D116" s="88">
        <v>10000</v>
      </c>
      <c r="E116" s="88">
        <f>E117+E118</f>
        <v>75226</v>
      </c>
      <c r="F116" s="88">
        <f>D116-E116</f>
        <v>-65226</v>
      </c>
    </row>
    <row r="117" spans="1:6" s="85" customFormat="1" ht="22.5" customHeight="1">
      <c r="A117" s="87" t="s">
        <v>67</v>
      </c>
      <c r="B117" s="95" t="s">
        <v>50</v>
      </c>
      <c r="C117" s="94" t="s">
        <v>411</v>
      </c>
      <c r="D117" s="88">
        <v>56400</v>
      </c>
      <c r="E117" s="88">
        <v>56400</v>
      </c>
      <c r="F117" s="88">
        <f>D117-E117</f>
        <v>0</v>
      </c>
    </row>
    <row r="118" spans="1:6" s="85" customFormat="1" ht="22.5">
      <c r="A118" s="87" t="s">
        <v>66</v>
      </c>
      <c r="B118" s="95" t="s">
        <v>50</v>
      </c>
      <c r="C118" s="94" t="s">
        <v>410</v>
      </c>
      <c r="D118" s="88">
        <v>18826</v>
      </c>
      <c r="E118" s="88">
        <v>18826</v>
      </c>
      <c r="F118" s="88">
        <f>D118-E118</f>
        <v>0</v>
      </c>
    </row>
    <row r="119" spans="1:6" s="85" customFormat="1" ht="11.25" customHeight="1">
      <c r="A119" s="87" t="s">
        <v>287</v>
      </c>
      <c r="B119" s="95" t="s">
        <v>50</v>
      </c>
      <c r="C119" s="94" t="s">
        <v>171</v>
      </c>
      <c r="D119" s="88">
        <f>D120+D136+D158+D166</f>
        <v>508025.99</v>
      </c>
      <c r="E119" s="88">
        <f>E120+E136+E158+E165</f>
        <v>258835.99</v>
      </c>
      <c r="F119" s="88">
        <f t="shared" si="6"/>
        <v>249190</v>
      </c>
    </row>
    <row r="120" spans="1:6" s="85" customFormat="1" ht="33.75" hidden="1">
      <c r="A120" s="87" t="s">
        <v>256</v>
      </c>
      <c r="B120" s="95" t="s">
        <v>50</v>
      </c>
      <c r="C120" s="94" t="s">
        <v>257</v>
      </c>
      <c r="D120" s="88">
        <f>D123+D125+D128+D129+D130+D131+D134+D135</f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53</v>
      </c>
      <c r="B121" s="95" t="s">
        <v>50</v>
      </c>
      <c r="C121" s="94" t="s">
        <v>258</v>
      </c>
      <c r="D121" s="88">
        <v>0</v>
      </c>
      <c r="E121" s="88">
        <v>0</v>
      </c>
      <c r="F121" s="88">
        <f t="shared" si="6"/>
        <v>0</v>
      </c>
    </row>
    <row r="122" spans="1:6" s="85" customFormat="1" ht="22.5" hidden="1">
      <c r="A122" s="87" t="s">
        <v>54</v>
      </c>
      <c r="B122" s="95" t="s">
        <v>50</v>
      </c>
      <c r="C122" s="94" t="s">
        <v>172</v>
      </c>
      <c r="D122" s="88">
        <v>0</v>
      </c>
      <c r="E122" s="88">
        <v>0</v>
      </c>
      <c r="F122" s="88">
        <f t="shared" si="6"/>
        <v>0</v>
      </c>
    </row>
    <row r="123" spans="1:6" s="85" customFormat="1" ht="12.75" hidden="1">
      <c r="A123" s="87" t="s">
        <v>55</v>
      </c>
      <c r="B123" s="95" t="s">
        <v>50</v>
      </c>
      <c r="C123" s="94" t="s">
        <v>259</v>
      </c>
      <c r="D123" s="88">
        <v>0</v>
      </c>
      <c r="E123" s="88">
        <v>0</v>
      </c>
      <c r="F123" s="88">
        <f t="shared" si="6"/>
        <v>0</v>
      </c>
    </row>
    <row r="124" spans="1:6" s="85" customFormat="1" ht="12.75" hidden="1">
      <c r="A124" s="87" t="s">
        <v>57</v>
      </c>
      <c r="B124" s="95" t="s">
        <v>50</v>
      </c>
      <c r="C124" s="94" t="s">
        <v>173</v>
      </c>
      <c r="D124" s="88">
        <v>0</v>
      </c>
      <c r="E124" s="88">
        <v>0</v>
      </c>
      <c r="F124" s="88">
        <f t="shared" si="6"/>
        <v>0</v>
      </c>
    </row>
    <row r="125" spans="1:6" s="85" customFormat="1" ht="21.75" customHeight="1" hidden="1">
      <c r="A125" s="87" t="s">
        <v>56</v>
      </c>
      <c r="B125" s="95" t="s">
        <v>50</v>
      </c>
      <c r="C125" s="94" t="s">
        <v>260</v>
      </c>
      <c r="D125" s="88">
        <v>0</v>
      </c>
      <c r="E125" s="88">
        <v>0</v>
      </c>
      <c r="F125" s="88">
        <f t="shared" si="6"/>
        <v>0</v>
      </c>
    </row>
    <row r="126" spans="1:6" s="85" customFormat="1" ht="12.75" hidden="1">
      <c r="A126" s="87" t="s">
        <v>58</v>
      </c>
      <c r="B126" s="95" t="s">
        <v>50</v>
      </c>
      <c r="C126" s="94" t="s">
        <v>174</v>
      </c>
      <c r="D126" s="88">
        <v>0</v>
      </c>
      <c r="E126" s="88">
        <v>0</v>
      </c>
      <c r="F126" s="88">
        <f t="shared" si="6"/>
        <v>0</v>
      </c>
    </row>
    <row r="127" spans="1:6" s="85" customFormat="1" ht="12.75" hidden="1">
      <c r="A127" s="87" t="s">
        <v>60</v>
      </c>
      <c r="B127" s="95" t="s">
        <v>50</v>
      </c>
      <c r="C127" s="94" t="s">
        <v>175</v>
      </c>
      <c r="D127" s="88">
        <v>0</v>
      </c>
      <c r="E127" s="88">
        <v>0</v>
      </c>
      <c r="F127" s="88">
        <f t="shared" si="6"/>
        <v>0</v>
      </c>
    </row>
    <row r="128" spans="1:6" s="85" customFormat="1" ht="12.75" hidden="1">
      <c r="A128" s="87" t="s">
        <v>61</v>
      </c>
      <c r="B128" s="95" t="s">
        <v>50</v>
      </c>
      <c r="C128" s="94" t="s">
        <v>326</v>
      </c>
      <c r="D128" s="88">
        <v>0</v>
      </c>
      <c r="E128" s="88">
        <v>0</v>
      </c>
      <c r="F128" s="88">
        <f t="shared" si="6"/>
        <v>0</v>
      </c>
    </row>
    <row r="129" spans="1:6" s="85" customFormat="1" ht="22.5" hidden="1">
      <c r="A129" s="87" t="s">
        <v>62</v>
      </c>
      <c r="B129" s="95" t="s">
        <v>50</v>
      </c>
      <c r="C129" s="94" t="s">
        <v>268</v>
      </c>
      <c r="D129" s="88">
        <v>0</v>
      </c>
      <c r="E129" s="88">
        <v>0</v>
      </c>
      <c r="F129" s="88">
        <f t="shared" si="6"/>
        <v>0</v>
      </c>
    </row>
    <row r="130" spans="1:6" s="85" customFormat="1" ht="12.75" hidden="1">
      <c r="A130" s="87" t="s">
        <v>63</v>
      </c>
      <c r="B130" s="95" t="s">
        <v>50</v>
      </c>
      <c r="C130" s="94" t="s">
        <v>327</v>
      </c>
      <c r="D130" s="88">
        <v>0</v>
      </c>
      <c r="E130" s="88">
        <v>0</v>
      </c>
      <c r="F130" s="88">
        <f t="shared" si="6"/>
        <v>0</v>
      </c>
    </row>
    <row r="131" spans="1:6" s="85" customFormat="1" ht="18" customHeight="1" hidden="1">
      <c r="A131" s="87" t="s">
        <v>64</v>
      </c>
      <c r="B131" s="95" t="s">
        <v>50</v>
      </c>
      <c r="C131" s="94" t="s">
        <v>269</v>
      </c>
      <c r="D131" s="88">
        <v>0</v>
      </c>
      <c r="E131" s="88">
        <v>0</v>
      </c>
      <c r="F131" s="88">
        <f t="shared" si="6"/>
        <v>0</v>
      </c>
    </row>
    <row r="132" spans="1:6" s="85" customFormat="1" ht="0.75" customHeight="1" hidden="1">
      <c r="A132" s="87" t="s">
        <v>65</v>
      </c>
      <c r="B132" s="95" t="s">
        <v>50</v>
      </c>
      <c r="C132" s="94" t="s">
        <v>176</v>
      </c>
      <c r="D132" s="88">
        <v>0</v>
      </c>
      <c r="E132" s="88">
        <v>0</v>
      </c>
      <c r="F132" s="88">
        <f t="shared" si="6"/>
        <v>0</v>
      </c>
    </row>
    <row r="133" spans="1:6" s="85" customFormat="1" ht="20.25" customHeight="1" hidden="1">
      <c r="A133" s="87" t="s">
        <v>67</v>
      </c>
      <c r="B133" s="95" t="s">
        <v>50</v>
      </c>
      <c r="C133" s="94" t="s">
        <v>177</v>
      </c>
      <c r="D133" s="88">
        <v>63803.7</v>
      </c>
      <c r="E133" s="88">
        <v>63803.7</v>
      </c>
      <c r="F133" s="88">
        <v>0</v>
      </c>
    </row>
    <row r="134" spans="1:6" s="85" customFormat="1" ht="0.75" customHeight="1" hidden="1">
      <c r="A134" s="87" t="s">
        <v>202</v>
      </c>
      <c r="B134" s="95" t="s">
        <v>50</v>
      </c>
      <c r="C134" s="94" t="s">
        <v>286</v>
      </c>
      <c r="D134" s="88">
        <v>0</v>
      </c>
      <c r="E134" s="88">
        <v>0</v>
      </c>
      <c r="F134" s="88">
        <f>D134-E134</f>
        <v>0</v>
      </c>
    </row>
    <row r="135" spans="1:6" s="85" customFormat="1" ht="22.5" hidden="1">
      <c r="A135" s="87" t="s">
        <v>66</v>
      </c>
      <c r="B135" s="95" t="s">
        <v>50</v>
      </c>
      <c r="C135" s="94" t="s">
        <v>270</v>
      </c>
      <c r="D135" s="88">
        <v>0</v>
      </c>
      <c r="E135" s="88">
        <v>0</v>
      </c>
      <c r="F135" s="88">
        <f aca="true" t="shared" si="7" ref="F135:F141">D135-E135</f>
        <v>0</v>
      </c>
    </row>
    <row r="136" spans="1:6" s="85" customFormat="1" ht="33.75">
      <c r="A136" s="87" t="s">
        <v>256</v>
      </c>
      <c r="B136" s="95" t="s">
        <v>50</v>
      </c>
      <c r="C136" s="94" t="s">
        <v>328</v>
      </c>
      <c r="D136" s="88">
        <f>D139+D140+D142+D143+D144+D146+D149</f>
        <v>131330.99</v>
      </c>
      <c r="E136" s="88">
        <f>E139+E140+E142+E143+E144+E146+E149</f>
        <v>131330.99</v>
      </c>
      <c r="F136" s="88">
        <f t="shared" si="7"/>
        <v>0</v>
      </c>
    </row>
    <row r="137" spans="1:6" s="85" customFormat="1" ht="12.75" hidden="1">
      <c r="A137" s="87" t="s">
        <v>53</v>
      </c>
      <c r="B137" s="95" t="s">
        <v>50</v>
      </c>
      <c r="C137" s="94" t="s">
        <v>178</v>
      </c>
      <c r="D137" s="88">
        <v>0</v>
      </c>
      <c r="E137" s="88">
        <v>0</v>
      </c>
      <c r="F137" s="88">
        <f t="shared" si="7"/>
        <v>0</v>
      </c>
    </row>
    <row r="138" spans="1:6" s="85" customFormat="1" ht="22.5" hidden="1">
      <c r="A138" s="87" t="s">
        <v>54</v>
      </c>
      <c r="B138" s="95" t="s">
        <v>50</v>
      </c>
      <c r="C138" s="94" t="s">
        <v>179</v>
      </c>
      <c r="D138" s="88">
        <v>0</v>
      </c>
      <c r="E138" s="88">
        <v>0</v>
      </c>
      <c r="F138" s="88">
        <f t="shared" si="7"/>
        <v>0</v>
      </c>
    </row>
    <row r="139" spans="1:6" s="85" customFormat="1" ht="12.75">
      <c r="A139" s="87" t="s">
        <v>55</v>
      </c>
      <c r="B139" s="95" t="s">
        <v>50</v>
      </c>
      <c r="C139" s="94" t="s">
        <v>329</v>
      </c>
      <c r="D139" s="88">
        <v>0</v>
      </c>
      <c r="E139" s="88">
        <v>0</v>
      </c>
      <c r="F139" s="88">
        <f t="shared" si="7"/>
        <v>0</v>
      </c>
    </row>
    <row r="140" spans="1:6" s="85" customFormat="1" ht="22.5">
      <c r="A140" s="87" t="s">
        <v>56</v>
      </c>
      <c r="B140" s="95" t="s">
        <v>50</v>
      </c>
      <c r="C140" s="94" t="s">
        <v>330</v>
      </c>
      <c r="D140" s="88">
        <v>0</v>
      </c>
      <c r="E140" s="88">
        <v>0</v>
      </c>
      <c r="F140" s="88">
        <f t="shared" si="7"/>
        <v>0</v>
      </c>
    </row>
    <row r="141" spans="1:6" s="85" customFormat="1" ht="12" customHeight="1" hidden="1">
      <c r="A141" s="87" t="s">
        <v>58</v>
      </c>
      <c r="B141" s="95" t="s">
        <v>50</v>
      </c>
      <c r="C141" s="94" t="s">
        <v>180</v>
      </c>
      <c r="D141" s="88">
        <v>0</v>
      </c>
      <c r="E141" s="88">
        <v>0</v>
      </c>
      <c r="F141" s="88">
        <f t="shared" si="7"/>
        <v>0</v>
      </c>
    </row>
    <row r="142" spans="1:6" s="85" customFormat="1" ht="18" customHeight="1">
      <c r="A142" s="87" t="s">
        <v>61</v>
      </c>
      <c r="B142" s="95" t="s">
        <v>50</v>
      </c>
      <c r="C142" s="94" t="s">
        <v>332</v>
      </c>
      <c r="D142" s="88">
        <v>25979.17</v>
      </c>
      <c r="E142" s="88">
        <v>25979.17</v>
      </c>
      <c r="F142" s="88">
        <f>D142-E142</f>
        <v>0</v>
      </c>
    </row>
    <row r="143" spans="1:6" s="85" customFormat="1" ht="22.5" customHeight="1">
      <c r="A143" s="87" t="s">
        <v>62</v>
      </c>
      <c r="B143" s="95" t="s">
        <v>50</v>
      </c>
      <c r="C143" s="94" t="s">
        <v>333</v>
      </c>
      <c r="D143" s="88">
        <v>61600</v>
      </c>
      <c r="E143" s="88">
        <v>61600</v>
      </c>
      <c r="F143" s="88">
        <f>D143-E143</f>
        <v>0</v>
      </c>
    </row>
    <row r="144" spans="1:6" s="85" customFormat="1" ht="12.75">
      <c r="A144" s="87" t="s">
        <v>63</v>
      </c>
      <c r="B144" s="95" t="s">
        <v>50</v>
      </c>
      <c r="C144" s="94" t="s">
        <v>331</v>
      </c>
      <c r="D144" s="88">
        <v>0</v>
      </c>
      <c r="E144" s="88">
        <v>0</v>
      </c>
      <c r="F144" s="88">
        <f>D144-E144</f>
        <v>0</v>
      </c>
    </row>
    <row r="145" spans="1:6" s="85" customFormat="1" ht="12.75" hidden="1">
      <c r="A145" s="87" t="s">
        <v>64</v>
      </c>
      <c r="B145" s="95" t="s">
        <v>50</v>
      </c>
      <c r="C145" s="94" t="s">
        <v>181</v>
      </c>
      <c r="D145" s="88">
        <v>33000</v>
      </c>
      <c r="E145" s="88">
        <v>0</v>
      </c>
      <c r="F145" s="88">
        <v>33000</v>
      </c>
    </row>
    <row r="146" spans="1:6" s="85" customFormat="1" ht="19.5" customHeight="1">
      <c r="A146" s="87" t="s">
        <v>64</v>
      </c>
      <c r="B146" s="95" t="s">
        <v>50</v>
      </c>
      <c r="C146" s="94" t="s">
        <v>334</v>
      </c>
      <c r="D146" s="88">
        <v>43751.82</v>
      </c>
      <c r="E146" s="88">
        <v>43751.82</v>
      </c>
      <c r="F146" s="88">
        <f>D146-E146</f>
        <v>0</v>
      </c>
    </row>
    <row r="147" spans="1:6" s="85" customFormat="1" ht="22.5" hidden="1">
      <c r="A147" s="87" t="s">
        <v>65</v>
      </c>
      <c r="B147" s="95" t="s">
        <v>50</v>
      </c>
      <c r="C147" s="94" t="s">
        <v>182</v>
      </c>
      <c r="D147" s="88">
        <v>0</v>
      </c>
      <c r="E147" s="88">
        <v>0</v>
      </c>
      <c r="F147" s="88">
        <f>D147-E147</f>
        <v>0</v>
      </c>
    </row>
    <row r="148" spans="1:6" s="85" customFormat="1" ht="0.75" customHeight="1" hidden="1">
      <c r="A148" s="87" t="s">
        <v>67</v>
      </c>
      <c r="B148" s="95" t="s">
        <v>50</v>
      </c>
      <c r="C148" s="94" t="s">
        <v>308</v>
      </c>
      <c r="D148" s="88">
        <v>0</v>
      </c>
      <c r="E148" s="88">
        <v>0</v>
      </c>
      <c r="F148" s="88">
        <f>D148-E148</f>
        <v>0</v>
      </c>
    </row>
    <row r="149" spans="1:6" s="85" customFormat="1" ht="21" customHeight="1" hidden="1">
      <c r="A149" s="87" t="s">
        <v>66</v>
      </c>
      <c r="B149" s="95" t="s">
        <v>50</v>
      </c>
      <c r="C149" s="94" t="s">
        <v>335</v>
      </c>
      <c r="D149" s="88">
        <v>0</v>
      </c>
      <c r="E149" s="88">
        <v>0</v>
      </c>
      <c r="F149" s="88">
        <f aca="true" t="shared" si="8" ref="F149:F159">D149-E149</f>
        <v>0</v>
      </c>
    </row>
    <row r="150" spans="1:6" s="85" customFormat="1" ht="36.75" customHeight="1" hidden="1">
      <c r="A150" s="87" t="s">
        <v>220</v>
      </c>
      <c r="B150" s="95" t="s">
        <v>50</v>
      </c>
      <c r="C150" s="94" t="s">
        <v>221</v>
      </c>
      <c r="D150" s="88">
        <v>0</v>
      </c>
      <c r="E150" s="88">
        <f>E151</f>
        <v>0</v>
      </c>
      <c r="F150" s="88">
        <f t="shared" si="8"/>
        <v>0</v>
      </c>
    </row>
    <row r="151" spans="1:6" s="85" customFormat="1" ht="25.5" customHeight="1" hidden="1">
      <c r="A151" s="87" t="s">
        <v>71</v>
      </c>
      <c r="B151" s="95" t="s">
        <v>50</v>
      </c>
      <c r="C151" s="94" t="s">
        <v>224</v>
      </c>
      <c r="D151" s="88">
        <v>0</v>
      </c>
      <c r="E151" s="88">
        <f>E152</f>
        <v>0</v>
      </c>
      <c r="F151" s="88">
        <f>D151-E151</f>
        <v>0</v>
      </c>
    </row>
    <row r="152" spans="1:6" s="85" customFormat="1" ht="22.5" customHeight="1" hidden="1">
      <c r="A152" s="87" t="s">
        <v>210</v>
      </c>
      <c r="B152" s="95" t="s">
        <v>50</v>
      </c>
      <c r="C152" s="94" t="s">
        <v>222</v>
      </c>
      <c r="D152" s="88">
        <v>0</v>
      </c>
      <c r="E152" s="88">
        <v>0</v>
      </c>
      <c r="F152" s="88">
        <f t="shared" si="8"/>
        <v>0</v>
      </c>
    </row>
    <row r="153" spans="1:6" s="85" customFormat="1" ht="24" customHeight="1" hidden="1">
      <c r="A153" s="87" t="s">
        <v>63</v>
      </c>
      <c r="B153" s="95" t="s">
        <v>50</v>
      </c>
      <c r="C153" s="94" t="s">
        <v>223</v>
      </c>
      <c r="D153" s="88">
        <v>0</v>
      </c>
      <c r="E153" s="88">
        <v>0</v>
      </c>
      <c r="F153" s="88">
        <f t="shared" si="8"/>
        <v>0</v>
      </c>
    </row>
    <row r="154" spans="1:6" s="85" customFormat="1" ht="0.75" customHeight="1" hidden="1">
      <c r="A154" s="87" t="s">
        <v>71</v>
      </c>
      <c r="B154" s="95" t="s">
        <v>50</v>
      </c>
      <c r="C154" s="94" t="s">
        <v>183</v>
      </c>
      <c r="D154" s="88">
        <f>D155</f>
        <v>16000</v>
      </c>
      <c r="E154" s="88">
        <v>0</v>
      </c>
      <c r="F154" s="88">
        <f t="shared" si="8"/>
        <v>16000</v>
      </c>
    </row>
    <row r="155" spans="1:6" s="85" customFormat="1" ht="0.75" customHeight="1">
      <c r="A155" s="87" t="s">
        <v>53</v>
      </c>
      <c r="B155" s="95" t="s">
        <v>50</v>
      </c>
      <c r="C155" s="94" t="s">
        <v>184</v>
      </c>
      <c r="D155" s="88">
        <f>D156</f>
        <v>16000</v>
      </c>
      <c r="E155" s="88">
        <f>E154</f>
        <v>0</v>
      </c>
      <c r="F155" s="88">
        <f t="shared" si="8"/>
        <v>16000</v>
      </c>
    </row>
    <row r="156" spans="1:6" s="85" customFormat="1" ht="27.75" customHeight="1" hidden="1">
      <c r="A156" s="87" t="s">
        <v>54</v>
      </c>
      <c r="B156" s="95" t="s">
        <v>50</v>
      </c>
      <c r="C156" s="94" t="s">
        <v>185</v>
      </c>
      <c r="D156" s="88">
        <f>D157</f>
        <v>16000</v>
      </c>
      <c r="E156" s="88">
        <f>E155</f>
        <v>0</v>
      </c>
      <c r="F156" s="88">
        <f t="shared" si="8"/>
        <v>16000</v>
      </c>
    </row>
    <row r="157" spans="1:6" s="85" customFormat="1" ht="36.75" customHeight="1" hidden="1">
      <c r="A157" s="87" t="s">
        <v>55</v>
      </c>
      <c r="B157" s="95" t="s">
        <v>50</v>
      </c>
      <c r="C157" s="94" t="s">
        <v>186</v>
      </c>
      <c r="D157" s="88">
        <v>16000</v>
      </c>
      <c r="E157" s="88">
        <f>E156</f>
        <v>0</v>
      </c>
      <c r="F157" s="88">
        <f t="shared" si="8"/>
        <v>16000</v>
      </c>
    </row>
    <row r="158" spans="1:6" s="85" customFormat="1" ht="66.75" customHeight="1">
      <c r="A158" s="87" t="s">
        <v>352</v>
      </c>
      <c r="B158" s="95" t="s">
        <v>50</v>
      </c>
      <c r="C158" s="94" t="s">
        <v>353</v>
      </c>
      <c r="D158" s="88">
        <f>D161</f>
        <v>367155</v>
      </c>
      <c r="E158" s="88">
        <f>E161</f>
        <v>123000</v>
      </c>
      <c r="F158" s="88">
        <f t="shared" si="8"/>
        <v>244155</v>
      </c>
    </row>
    <row r="159" spans="1:6" s="85" customFormat="1" ht="12.75" hidden="1">
      <c r="A159" s="87" t="s">
        <v>53</v>
      </c>
      <c r="B159" s="95" t="s">
        <v>50</v>
      </c>
      <c r="C159" s="94" t="s">
        <v>187</v>
      </c>
      <c r="D159" s="88">
        <f>D160</f>
        <v>367155</v>
      </c>
      <c r="E159" s="88">
        <f>E160</f>
        <v>123000</v>
      </c>
      <c r="F159" s="88">
        <f t="shared" si="8"/>
        <v>244155</v>
      </c>
    </row>
    <row r="160" spans="1:6" s="85" customFormat="1" ht="22.5" hidden="1">
      <c r="A160" s="87" t="s">
        <v>54</v>
      </c>
      <c r="B160" s="95" t="s">
        <v>50</v>
      </c>
      <c r="C160" s="94" t="s">
        <v>188</v>
      </c>
      <c r="D160" s="88">
        <f>D161</f>
        <v>367155</v>
      </c>
      <c r="E160" s="88">
        <f>E161</f>
        <v>123000</v>
      </c>
      <c r="F160" s="88">
        <f>D160-E161</f>
        <v>244155</v>
      </c>
    </row>
    <row r="161" spans="1:6" s="85" customFormat="1" ht="22.5">
      <c r="A161" s="87" t="s">
        <v>204</v>
      </c>
      <c r="B161" s="95" t="s">
        <v>50</v>
      </c>
      <c r="C161" s="94" t="s">
        <v>354</v>
      </c>
      <c r="D161" s="88">
        <f>D164</f>
        <v>367155</v>
      </c>
      <c r="E161" s="88">
        <f>E164</f>
        <v>123000</v>
      </c>
      <c r="F161" s="88">
        <f aca="true" t="shared" si="9" ref="F161:F168">D161-E161</f>
        <v>244155</v>
      </c>
    </row>
    <row r="162" spans="1:6" s="85" customFormat="1" ht="22.5" hidden="1">
      <c r="A162" s="87" t="s">
        <v>71</v>
      </c>
      <c r="B162" s="95" t="s">
        <v>50</v>
      </c>
      <c r="C162" s="94" t="s">
        <v>190</v>
      </c>
      <c r="D162" s="88">
        <f>D163</f>
        <v>367155</v>
      </c>
      <c r="E162" s="88">
        <f>E163</f>
        <v>123000</v>
      </c>
      <c r="F162" s="88">
        <f t="shared" si="9"/>
        <v>244155</v>
      </c>
    </row>
    <row r="163" spans="1:6" s="85" customFormat="1" ht="12.75" hidden="1">
      <c r="A163" s="87" t="s">
        <v>53</v>
      </c>
      <c r="B163" s="95" t="s">
        <v>50</v>
      </c>
      <c r="C163" s="94" t="s">
        <v>191</v>
      </c>
      <c r="D163" s="88">
        <f>D164</f>
        <v>367155</v>
      </c>
      <c r="E163" s="88">
        <f>E164</f>
        <v>123000</v>
      </c>
      <c r="F163" s="88">
        <f t="shared" si="9"/>
        <v>244155</v>
      </c>
    </row>
    <row r="164" spans="1:6" s="85" customFormat="1" ht="33" customHeight="1">
      <c r="A164" s="87" t="s">
        <v>231</v>
      </c>
      <c r="B164" s="95" t="s">
        <v>50</v>
      </c>
      <c r="C164" s="94" t="s">
        <v>355</v>
      </c>
      <c r="D164" s="88">
        <v>367155</v>
      </c>
      <c r="E164" s="88">
        <v>123000</v>
      </c>
      <c r="F164" s="88">
        <f t="shared" si="9"/>
        <v>244155</v>
      </c>
    </row>
    <row r="165" spans="1:6" s="85" customFormat="1" ht="78.75" customHeight="1">
      <c r="A165" s="87" t="s">
        <v>356</v>
      </c>
      <c r="B165" s="95" t="s">
        <v>50</v>
      </c>
      <c r="C165" s="94" t="s">
        <v>357</v>
      </c>
      <c r="D165" s="88">
        <f>D166</f>
        <v>9540</v>
      </c>
      <c r="E165" s="88">
        <f>E166</f>
        <v>4505</v>
      </c>
      <c r="F165" s="88">
        <f>D165-E165</f>
        <v>5035</v>
      </c>
    </row>
    <row r="166" spans="1:6" s="85" customFormat="1" ht="34.5" customHeight="1">
      <c r="A166" s="87" t="s">
        <v>204</v>
      </c>
      <c r="B166" s="95" t="s">
        <v>50</v>
      </c>
      <c r="C166" s="94" t="s">
        <v>358</v>
      </c>
      <c r="D166" s="88">
        <f>D167</f>
        <v>9540</v>
      </c>
      <c r="E166" s="88">
        <v>4505</v>
      </c>
      <c r="F166" s="88">
        <f t="shared" si="9"/>
        <v>5035</v>
      </c>
    </row>
    <row r="167" spans="1:6" s="85" customFormat="1" ht="27.75" customHeight="1">
      <c r="A167" s="87" t="s">
        <v>231</v>
      </c>
      <c r="B167" s="95" t="s">
        <v>50</v>
      </c>
      <c r="C167" s="94" t="s">
        <v>359</v>
      </c>
      <c r="D167" s="88">
        <v>9540</v>
      </c>
      <c r="E167" s="88">
        <v>4505</v>
      </c>
      <c r="F167" s="88">
        <f t="shared" si="9"/>
        <v>5035</v>
      </c>
    </row>
    <row r="168" spans="1:6" s="85" customFormat="1" ht="33.75">
      <c r="A168" s="87" t="s">
        <v>279</v>
      </c>
      <c r="B168" s="95" t="s">
        <v>50</v>
      </c>
      <c r="C168" s="94" t="s">
        <v>280</v>
      </c>
      <c r="D168" s="88">
        <v>29738.63</v>
      </c>
      <c r="E168" s="88">
        <v>29738.63</v>
      </c>
      <c r="F168" s="88">
        <f t="shared" si="9"/>
        <v>0</v>
      </c>
    </row>
    <row r="169" spans="1:6" s="85" customFormat="1" ht="22.5">
      <c r="A169" s="87" t="s">
        <v>281</v>
      </c>
      <c r="B169" s="95" t="s">
        <v>50</v>
      </c>
      <c r="C169" s="94" t="s">
        <v>282</v>
      </c>
      <c r="D169" s="88">
        <f>D168</f>
        <v>29738.63</v>
      </c>
      <c r="E169" s="88">
        <f>E168</f>
        <v>29738.63</v>
      </c>
      <c r="F169" s="88">
        <f>D169-E169</f>
        <v>0</v>
      </c>
    </row>
    <row r="170" spans="1:6" s="85" customFormat="1" ht="33.75">
      <c r="A170" s="87" t="s">
        <v>283</v>
      </c>
      <c r="B170" s="95" t="s">
        <v>50</v>
      </c>
      <c r="C170" s="94" t="s">
        <v>284</v>
      </c>
      <c r="D170" s="88">
        <f>D169</f>
        <v>29738.63</v>
      </c>
      <c r="E170" s="88">
        <f>E169</f>
        <v>29738.63</v>
      </c>
      <c r="F170" s="88">
        <f>D170-E170</f>
        <v>0</v>
      </c>
    </row>
    <row r="171" spans="1:6" s="85" customFormat="1" ht="22.5">
      <c r="A171" s="87" t="s">
        <v>72</v>
      </c>
      <c r="B171" s="95" t="s">
        <v>51</v>
      </c>
      <c r="C171" s="94" t="s">
        <v>189</v>
      </c>
      <c r="D171" s="88">
        <v>-84709.51</v>
      </c>
      <c r="E171" s="88">
        <v>27084.17</v>
      </c>
      <c r="F171" s="88">
        <f>D171-E171</f>
        <v>-111793.68</v>
      </c>
    </row>
    <row r="172" spans="4:6" s="24" customFormat="1" ht="12.75">
      <c r="D172" s="39"/>
      <c r="E172" s="39"/>
      <c r="F172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3"/>
      <c r="B1" s="123"/>
      <c r="C1" s="123"/>
      <c r="D1" s="123"/>
      <c r="E1" s="123"/>
      <c r="F1" s="123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4" t="s">
        <v>5</v>
      </c>
      <c r="B5" s="127" t="s">
        <v>29</v>
      </c>
      <c r="C5" s="111" t="s">
        <v>38</v>
      </c>
      <c r="D5" s="116" t="s">
        <v>30</v>
      </c>
      <c r="E5" s="132" t="s">
        <v>15</v>
      </c>
      <c r="F5" s="119" t="s">
        <v>27</v>
      </c>
    </row>
    <row r="6" spans="1:6" s="32" customFormat="1" ht="12.75" customHeight="1">
      <c r="A6" s="125"/>
      <c r="B6" s="128"/>
      <c r="C6" s="130"/>
      <c r="D6" s="112"/>
      <c r="E6" s="133"/>
      <c r="F6" s="108"/>
    </row>
    <row r="7" spans="1:6" s="32" customFormat="1" ht="12.75" customHeight="1">
      <c r="A7" s="125"/>
      <c r="B7" s="128"/>
      <c r="C7" s="130"/>
      <c r="D7" s="112"/>
      <c r="E7" s="133"/>
      <c r="F7" s="135"/>
    </row>
    <row r="8" spans="1:6" s="32" customFormat="1" ht="12.75" customHeight="1">
      <c r="A8" s="125"/>
      <c r="B8" s="128"/>
      <c r="C8" s="130"/>
      <c r="D8" s="112"/>
      <c r="E8" s="133"/>
      <c r="F8" s="135"/>
    </row>
    <row r="9" spans="1:6" s="32" customFormat="1" ht="12.75" customHeight="1">
      <c r="A9" s="126"/>
      <c r="B9" s="129"/>
      <c r="C9" s="131"/>
      <c r="D9" s="113"/>
      <c r="E9" s="134"/>
      <c r="F9" s="136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44</v>
      </c>
      <c r="B11" s="77">
        <v>500</v>
      </c>
      <c r="C11" s="91" t="s">
        <v>192</v>
      </c>
      <c r="D11" s="78">
        <f>D12</f>
        <v>84709.51000000001</v>
      </c>
      <c r="E11" s="78">
        <f>E12</f>
        <v>-27084.169999999925</v>
      </c>
      <c r="F11" s="78">
        <f>D11-E11</f>
        <v>111793.67999999993</v>
      </c>
      <c r="G11" s="39"/>
      <c r="H11" s="39"/>
      <c r="I11" s="39"/>
      <c r="J11" s="39"/>
    </row>
    <row r="12" spans="1:10" s="90" customFormat="1" ht="22.5">
      <c r="A12" s="76" t="s">
        <v>290</v>
      </c>
      <c r="B12" s="102">
        <v>700</v>
      </c>
      <c r="C12" s="93" t="s">
        <v>291</v>
      </c>
      <c r="D12" s="103">
        <f>D13+D14</f>
        <v>84709.51000000001</v>
      </c>
      <c r="E12" s="104">
        <f>E13+E14</f>
        <v>-27084.169999999925</v>
      </c>
      <c r="F12" s="78">
        <f aca="true" t="shared" si="0" ref="F12:F20">D12-E12</f>
        <v>111793.67999999993</v>
      </c>
      <c r="G12" s="89"/>
      <c r="H12" s="89"/>
      <c r="I12" s="89"/>
      <c r="J12" s="89"/>
    </row>
    <row r="13" spans="1:10" s="90" customFormat="1" ht="12.75">
      <c r="A13" s="105" t="s">
        <v>292</v>
      </c>
      <c r="B13" s="102">
        <v>700</v>
      </c>
      <c r="C13" s="93" t="s">
        <v>293</v>
      </c>
      <c r="D13" s="103">
        <v>-1943012</v>
      </c>
      <c r="E13" s="103">
        <v>-1693136.94</v>
      </c>
      <c r="F13" s="78">
        <f t="shared" si="0"/>
        <v>-249875.06000000006</v>
      </c>
      <c r="G13" s="89"/>
      <c r="H13" s="89"/>
      <c r="I13" s="89"/>
      <c r="J13" s="89"/>
    </row>
    <row r="14" spans="1:10" s="90" customFormat="1" ht="12.75">
      <c r="A14" s="105" t="s">
        <v>294</v>
      </c>
      <c r="B14" s="102">
        <v>700</v>
      </c>
      <c r="C14" s="93" t="s">
        <v>295</v>
      </c>
      <c r="D14" s="103">
        <v>2027721.51</v>
      </c>
      <c r="E14" s="103">
        <v>1666052.77</v>
      </c>
      <c r="F14" s="78">
        <f t="shared" si="0"/>
        <v>361668.74</v>
      </c>
      <c r="G14" s="89"/>
      <c r="H14" s="89"/>
      <c r="I14" s="89"/>
      <c r="J14" s="89"/>
    </row>
    <row r="15" spans="1:10" s="90" customFormat="1" ht="22.5">
      <c r="A15" s="105" t="s">
        <v>296</v>
      </c>
      <c r="B15" s="102">
        <v>710</v>
      </c>
      <c r="C15" s="93" t="s">
        <v>297</v>
      </c>
      <c r="D15" s="103">
        <f>D13</f>
        <v>-1943012</v>
      </c>
      <c r="E15" s="103">
        <f>E13</f>
        <v>-1693136.94</v>
      </c>
      <c r="F15" s="78">
        <f t="shared" si="0"/>
        <v>-249875.06000000006</v>
      </c>
      <c r="G15" s="89"/>
      <c r="H15" s="89"/>
      <c r="I15" s="89"/>
      <c r="J15" s="89"/>
    </row>
    <row r="16" spans="1:10" s="90" customFormat="1" ht="22.5">
      <c r="A16" s="105" t="s">
        <v>298</v>
      </c>
      <c r="B16" s="102">
        <v>710</v>
      </c>
      <c r="C16" s="93" t="s">
        <v>299</v>
      </c>
      <c r="D16" s="103">
        <f>D15</f>
        <v>-1943012</v>
      </c>
      <c r="E16" s="103">
        <f>E15</f>
        <v>-1693136.94</v>
      </c>
      <c r="F16" s="78">
        <f t="shared" si="0"/>
        <v>-249875.06000000006</v>
      </c>
      <c r="G16" s="89"/>
      <c r="H16" s="89"/>
      <c r="I16" s="89"/>
      <c r="J16" s="89"/>
    </row>
    <row r="17" spans="1:10" s="90" customFormat="1" ht="22.5">
      <c r="A17" s="105" t="s">
        <v>300</v>
      </c>
      <c r="B17" s="102">
        <v>710</v>
      </c>
      <c r="C17" s="93" t="s">
        <v>301</v>
      </c>
      <c r="D17" s="103">
        <f>D16</f>
        <v>-1943012</v>
      </c>
      <c r="E17" s="106">
        <f>E16</f>
        <v>-1693136.94</v>
      </c>
      <c r="F17" s="78">
        <f t="shared" si="0"/>
        <v>-249875.06000000006</v>
      </c>
      <c r="G17" s="89"/>
      <c r="H17" s="89"/>
      <c r="I17" s="89"/>
      <c r="J17" s="89"/>
    </row>
    <row r="18" spans="1:10" s="90" customFormat="1" ht="22.5">
      <c r="A18" s="105" t="s">
        <v>302</v>
      </c>
      <c r="B18" s="102">
        <v>720</v>
      </c>
      <c r="C18" s="93" t="s">
        <v>303</v>
      </c>
      <c r="D18" s="103">
        <f>D14</f>
        <v>2027721.51</v>
      </c>
      <c r="E18" s="103">
        <f>E14</f>
        <v>1666052.77</v>
      </c>
      <c r="F18" s="78">
        <f t="shared" si="0"/>
        <v>361668.74</v>
      </c>
      <c r="G18" s="89"/>
      <c r="H18" s="89"/>
      <c r="I18" s="89"/>
      <c r="J18" s="89"/>
    </row>
    <row r="19" spans="1:10" s="90" customFormat="1" ht="22.5">
      <c r="A19" s="105" t="s">
        <v>304</v>
      </c>
      <c r="B19" s="102">
        <v>720</v>
      </c>
      <c r="C19" s="93" t="s">
        <v>305</v>
      </c>
      <c r="D19" s="103">
        <f>D14</f>
        <v>2027721.51</v>
      </c>
      <c r="E19" s="103">
        <f>E14</f>
        <v>1666052.77</v>
      </c>
      <c r="F19" s="78">
        <f t="shared" si="0"/>
        <v>361668.74</v>
      </c>
      <c r="G19" s="89"/>
      <c r="H19" s="89"/>
      <c r="I19" s="89"/>
      <c r="J19" s="89"/>
    </row>
    <row r="20" spans="1:10" s="90" customFormat="1" ht="22.5">
      <c r="A20" s="105" t="s">
        <v>306</v>
      </c>
      <c r="B20" s="92" t="s">
        <v>49</v>
      </c>
      <c r="C20" s="93" t="s">
        <v>307</v>
      </c>
      <c r="D20" s="103">
        <f>D14</f>
        <v>2027721.51</v>
      </c>
      <c r="E20" s="103">
        <f>E19</f>
        <v>1666052.77</v>
      </c>
      <c r="F20" s="78">
        <f t="shared" si="0"/>
        <v>361668.74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2" t="s">
        <v>45</v>
      </c>
      <c r="B22" s="122"/>
      <c r="C22" s="79" t="s">
        <v>339</v>
      </c>
    </row>
    <row r="23" spans="1:3" ht="12">
      <c r="A23" s="69" t="s">
        <v>46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47</v>
      </c>
      <c r="B27" s="5"/>
      <c r="C27" s="5" t="s">
        <v>32</v>
      </c>
    </row>
    <row r="28" spans="1:3" ht="12">
      <c r="A28" s="69" t="s">
        <v>46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48</v>
      </c>
      <c r="B30" s="8"/>
      <c r="C30" s="71" t="s">
        <v>193</v>
      </c>
    </row>
    <row r="31" spans="1:3" ht="12">
      <c r="A31" s="69" t="s">
        <v>46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425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2015-11-02T10:31:40Z</cp:lastPrinted>
  <dcterms:created xsi:type="dcterms:W3CDTF">1999-06-18T11:49:53Z</dcterms:created>
  <dcterms:modified xsi:type="dcterms:W3CDTF">2015-11-02T10:32:07Z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