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2120" windowHeight="6345" activeTab="0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_xlnm.Print_Area" localSheetId="1">'Расходы'!$A$1:$G$120</definedName>
  </definedNames>
  <calcPr fullCalcOnLoad="1"/>
</workbook>
</file>

<file path=xl/sharedStrings.xml><?xml version="1.0" encoding="utf-8"?>
<sst xmlns="http://schemas.openxmlformats.org/spreadsheetml/2006/main" count="624" uniqueCount="367">
  <si>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</si>
  <si>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</si>
  <si>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</si>
  <si>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</si>
  <si>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</si>
  <si>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</si>
  <si>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</si>
  <si>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</si>
  <si>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</si>
  <si>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</si>
  <si>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</si>
  <si>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</si>
  <si>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</si>
  <si>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</si>
  <si>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</si>
  <si>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</si>
  <si>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</si>
  <si>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</si>
  <si>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</si>
  <si>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</si>
  <si>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</si>
  <si>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</si>
  <si>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по ОКПО</t>
  </si>
  <si>
    <t xml:space="preserve">Единица измерения:  руб. </t>
  </si>
  <si>
    <t>Код строки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</si>
  <si>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</si>
  <si>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</si>
  <si>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</si>
  <si>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</si>
  <si>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</si>
  <si>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</si>
  <si>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</si>
  <si>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</si>
  <si>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</si>
  <si>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</si>
  <si>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</si>
  <si>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</si>
  <si>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</si>
  <si>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</si>
  <si>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</si>
  <si>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</si>
  <si>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</si>
  <si>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</si>
  <si>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</si>
  <si>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</si>
  <si>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Транспортные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</si>
  <si>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</si>
  <si>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</si>
  <si>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</si>
  <si>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</si>
  <si>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Итого расходов по 01040020401500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</si>
  <si>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</si>
  <si>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</si>
  <si>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</si>
  <si>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03107950100500</t>
  </si>
  <si>
    <t xml:space="preserve">  ЖИЛИЩНО-КОММУНАЛЬНОЕ ХОЗЯЙСТВО</t>
  </si>
  <si>
    <t xml:space="preserve">  Итого расходов по 05036000200500</t>
  </si>
  <si>
    <t xml:space="preserve">  Итого расходов по 05036000500500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</si>
  <si>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</si>
  <si>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</si>
  <si>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</si>
  <si>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</si>
  <si>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</si>
  <si>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</si>
  <si>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</si>
  <si>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</si>
  <si>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</si>
  <si>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</si>
  <si>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</si>
  <si>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</si>
  <si>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</si>
  <si>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</si>
  <si>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</si>
  <si>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</si>
  <si>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>00611105035100000120</t>
  </si>
  <si>
    <t>00601040020400500212</t>
  </si>
  <si>
    <t>00601040020400500222</t>
  </si>
  <si>
    <t>00603000000000000000</t>
  </si>
  <si>
    <t>00603107950100500000</t>
  </si>
  <si>
    <t>00603107950100500300</t>
  </si>
  <si>
    <t>00603107950100500340</t>
  </si>
  <si>
    <t>00605036000200500000</t>
  </si>
  <si>
    <t>00605036000200500200</t>
  </si>
  <si>
    <t>00605036000200500220</t>
  </si>
  <si>
    <t>00605036000200500225</t>
  </si>
  <si>
    <t>00605036000500500000</t>
  </si>
  <si>
    <t>00605036000500500200</t>
  </si>
  <si>
    <t>00605036000500500220</t>
  </si>
  <si>
    <t>00605036000500500300</t>
  </si>
  <si>
    <t>00605036000500500340</t>
  </si>
  <si>
    <t>00608015310210001000</t>
  </si>
  <si>
    <t>Увеличение стоимости основных средств</t>
  </si>
  <si>
    <t xml:space="preserve">                                   2. Расходы бюджета</t>
  </si>
  <si>
    <t xml:space="preserve">  Итого расходов по 05036000400500</t>
  </si>
  <si>
    <t>00605036000400500000</t>
  </si>
  <si>
    <t>00605036000400500300</t>
  </si>
  <si>
    <t>00605036000400500340</t>
  </si>
  <si>
    <t>00605036000500500225</t>
  </si>
  <si>
    <t>00605036000500500310</t>
  </si>
  <si>
    <t>00604015100302013213</t>
  </si>
  <si>
    <t>Невыясненные поступления</t>
  </si>
  <si>
    <t>00611701000000000180</t>
  </si>
  <si>
    <t>Невыясненные поступления, зачисляемые в бюджет поселения</t>
  </si>
  <si>
    <t>00611701050100000180</t>
  </si>
  <si>
    <t>18210600000000000000</t>
  </si>
  <si>
    <t>18210102000010000110</t>
  </si>
  <si>
    <t>18210100000000000000</t>
  </si>
  <si>
    <t xml:space="preserve">  КУЛЬТУРА, КИНЕМАТОГРАФИЯ</t>
  </si>
  <si>
    <t>18210904050101000110</t>
  </si>
  <si>
    <t>Земельный налог  (по обязательствам, возникшим до 1 января 2006 года), мобилизуемый на территориях поселений</t>
  </si>
  <si>
    <t>Земельный налог  (по обязательствам, возникшим до 1 января 2006 года)</t>
  </si>
  <si>
    <t>18210904050000000110</t>
  </si>
  <si>
    <t>СОЦИАЛЬНАЯ ПОЛИТИКА</t>
  </si>
  <si>
    <t>Пенсионное обеспечение</t>
  </si>
  <si>
    <t>00608019221100001226</t>
  </si>
  <si>
    <t>00608019221100001200</t>
  </si>
  <si>
    <t>00608019221100001000</t>
  </si>
  <si>
    <t xml:space="preserve">  КУЛЬТУРА</t>
  </si>
  <si>
    <t>18210102040010000110</t>
  </si>
  <si>
    <t>18210900000000000000</t>
  </si>
  <si>
    <t>ЗАДОЛЖЕННОСТЬ И ПЕРЕРАСЧЕТЫ ПО ОТМЕНЕННЫМ ПЛАТЕЖАМ, СБОРАМ И ИНЫМ ОБЯЗАТЕЛЬНЫМ ПЛАТЕЖАМ</t>
  </si>
  <si>
    <t>Налог на дожады физических лиц с доходов,полученных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(кредитных)средств</t>
  </si>
  <si>
    <t>00611105035000000120</t>
  </si>
  <si>
    <t xml:space="preserve">Доходы от сдачи в аренду имущества, находящиегося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 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</si>
  <si>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</si>
  <si>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18210102010010000110</t>
  </si>
  <si>
    <t>0061040020400240310</t>
  </si>
  <si>
    <t>00601040020400240340</t>
  </si>
  <si>
    <t>18210102010011000110</t>
  </si>
  <si>
    <t>00608014409900611000</t>
  </si>
  <si>
    <t>Налог на доход физических лиц с доходов, источником которых является налоговый агент, за исключением доходов, в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</si>
  <si>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00701040020400240310</t>
  </si>
  <si>
    <t>18210000000000000000</t>
  </si>
  <si>
    <t>Единый сельскохозяйственный налог</t>
  </si>
  <si>
    <t>Налоги на совокупный доход</t>
  </si>
  <si>
    <t>18210500000000000000</t>
  </si>
  <si>
    <t>18210503000010000110</t>
  </si>
  <si>
    <t>18210503010010000110</t>
  </si>
  <si>
    <r>
  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rFont val="Arial"/>
        <family val="2"/>
      </rPr>
      <t>¹</t>
    </r>
    <r>
      <rPr>
        <sz val="10"/>
        <rFont val="Arial Cyr"/>
        <family val="0"/>
      </rPr>
      <t xml:space="preserve"> и 228 Налогового кодекса Российской Федерации</t>
    </r>
  </si>
  <si>
    <t>Глава муниципального образования</t>
  </si>
  <si>
    <t>Центральный аппарат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</si>
  <si>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</si>
  <si>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</si>
  <si>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РФ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</si>
  <si>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</si>
  <si>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Иные межбюджетные трансферты бюджетам муниципальных районов на осуществление передаваемых полномочий по осуществлению внешнего муниципального финансового контроля</t>
  </si>
  <si>
    <t>Прочие безвозмездные поступления</t>
  </si>
  <si>
    <t>00420700000000000000</t>
  </si>
  <si>
    <t>Прочие безвозмездные поступления в бюджеты поселений</t>
  </si>
  <si>
    <t>00420705000100000180</t>
  </si>
  <si>
    <t>00420705030100000180</t>
  </si>
  <si>
    <t xml:space="preserve">  Земельный налог с физических лиц</t>
  </si>
  <si>
    <t>18210606040000000110</t>
  </si>
  <si>
    <t>Земельный налог с организаций</t>
  </si>
  <si>
    <t xml:space="preserve">  Земельный налог с организаций, обладающих  земельным участком, расположенным в границах сельских поселений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</si>
  <si>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</si>
  <si>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Дотации бюджетам сельских  поселений на выравнивание бюджетной обеспеченности</t>
  </si>
  <si>
    <t xml:space="preserve">  Дотации бюджетам сельских  поселений на поддержку мер по обеспечению сбалансированности бюджетов</t>
  </si>
  <si>
    <t>Прочие безвозмездные поступления в бюджеты сельских  поселений</t>
  </si>
  <si>
    <t xml:space="preserve">  Субвенции бюджетам сельских  поселений на выполнение передаваемых полномочий субъектов Российской Федерации</t>
  </si>
  <si>
    <t xml:space="preserve">  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</si>
  <si>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</t>
  </si>
  <si>
    <t>1821060603310100110</t>
  </si>
  <si>
    <t>18210606030000000110</t>
  </si>
  <si>
    <t>18210606043101000110</t>
  </si>
  <si>
    <t>НАЦИОНАЛЬНАЯ БЕЗОПАСНОСТЬ И ПРАВООХРАНИТЕЛЬНАЯ ДЕЯТЕЛЬНОСТЬ</t>
  </si>
  <si>
    <t>Мероприятия по обеспечению пожарной безопасности</t>
  </si>
  <si>
    <t>Прочие мероприятия по благоустройству</t>
  </si>
  <si>
    <t xml:space="preserve">Доходы от сдачи в аренду имущества, находящегося в оперативном управлении поселения и созданных ими учреждений (за исключением имущества  автономных учреждений) </t>
  </si>
  <si>
    <t>Средства самообложения граждан</t>
  </si>
  <si>
    <t>Средства самообложения граждан, зачисляемые в бюджеты сельских  поселений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</si>
  <si>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</si>
  <si>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Другие общегосударственные вопросы</t>
  </si>
  <si>
    <t>Расходы по содержанию муниципального имущества</t>
  </si>
  <si>
    <t>Пенсии, пособия, выплачиваемые организациями сектора государственного управления (кредиторская задолженность)</t>
  </si>
  <si>
    <t>Пенсии, пособия, выплачиваемые организациями сектора государственного управления (текущие расходы)</t>
  </si>
  <si>
    <t>Перечисления другим бюджетам бюджетной системы Российской Федерации (текущие расходы)</t>
  </si>
  <si>
    <t xml:space="preserve">  Работы, услуги по содержанию имущества (текущие расходы)</t>
  </si>
  <si>
    <t xml:space="preserve">  Коммунальные услуги (текущие расходы)</t>
  </si>
  <si>
    <t>Рег.</t>
  </si>
  <si>
    <t>класс</t>
  </si>
  <si>
    <t>22630</t>
  </si>
  <si>
    <t>12630</t>
  </si>
  <si>
    <t>12510</t>
  </si>
  <si>
    <t>12250</t>
  </si>
  <si>
    <t>12230</t>
  </si>
  <si>
    <t>13400</t>
  </si>
  <si>
    <t xml:space="preserve">  Увеличение стоимости материальных запасов (текущие расходы)</t>
  </si>
  <si>
    <t>12130</t>
  </si>
  <si>
    <t>12110</t>
  </si>
  <si>
    <t>12902</t>
  </si>
  <si>
    <t xml:space="preserve">  Уплата налогов (текущие расходы)</t>
  </si>
  <si>
    <t xml:space="preserve">  Прочие работы, услуги (текущие расходы)</t>
  </si>
  <si>
    <t>12260</t>
  </si>
  <si>
    <t xml:space="preserve">  Прочие работы, услуги (кредиторская задолженность)</t>
  </si>
  <si>
    <t xml:space="preserve">  Работы, услуги по содержанию имущества (кредиторская задолженность)</t>
  </si>
  <si>
    <t>22250</t>
  </si>
  <si>
    <t xml:space="preserve">  Коммунальные услуги (кредиторская задолженность)</t>
  </si>
  <si>
    <t>22230</t>
  </si>
  <si>
    <t>Уплата налогов (текущие расходы)</t>
  </si>
  <si>
    <t>Прочие расходы (кроме уплаты налогов (текущие расходы)</t>
  </si>
  <si>
    <t>12901</t>
  </si>
  <si>
    <t>22260</t>
  </si>
  <si>
    <t xml:space="preserve">  Услуги связи (текущие расходы)</t>
  </si>
  <si>
    <t>12210</t>
  </si>
  <si>
    <t xml:space="preserve">  Услуги связи (кредиторская задолженность)</t>
  </si>
  <si>
    <t>22210</t>
  </si>
  <si>
    <t xml:space="preserve">  Начисления на выплаты по оплате труда (текущие расходы)</t>
  </si>
  <si>
    <t xml:space="preserve">  Начисления на выплаты по оплате труда (кредиторская задолженность)</t>
  </si>
  <si>
    <t>22130</t>
  </si>
  <si>
    <t xml:space="preserve">  Заработная плата (текущие расходы)</t>
  </si>
  <si>
    <t xml:space="preserve">  Заработная плата (кредиторская задолженность)</t>
  </si>
  <si>
    <t>22110</t>
  </si>
  <si>
    <t>Резервные фонды суббъектов Российской Федерации</t>
  </si>
  <si>
    <t>Прочие расходы</t>
  </si>
  <si>
    <t xml:space="preserve">                        Форма 0503117  с.3</t>
  </si>
  <si>
    <t xml:space="preserve">                                       3. Источники финансирования дефицитов бюджетов</t>
  </si>
  <si>
    <t>Код источника финансирования дефицита бюджета по бюджетной классификации</t>
  </si>
  <si>
    <t xml:space="preserve">Утвержденные  бюджетные назначения </t>
  </si>
  <si>
    <t>Неисполненные  назначения</t>
  </si>
  <si>
    <t>Источники финансирования дефицита - всего</t>
  </si>
  <si>
    <t>Изменение остатков средств на счетах по учету средств бюджета</t>
  </si>
  <si>
    <t xml:space="preserve">  Увеличение остатков средств  бюджетов</t>
  </si>
  <si>
    <t xml:space="preserve">  Уменьшение остатков средств  бюджетов</t>
  </si>
  <si>
    <t xml:space="preserve">  Увеличение прочих остатков средств  бюджетов</t>
  </si>
  <si>
    <t xml:space="preserve">  Увеличение прочих  остатков денежных средств  бюджетов</t>
  </si>
  <si>
    <t xml:space="preserve">  Увеличение прочих  остатков денежных средств  бюджетов поселений</t>
  </si>
  <si>
    <t>Уменьшение прочих остатков средств  бюджетов</t>
  </si>
  <si>
    <t>Уменьшение прочих остатков средств  денежных бюджетов</t>
  </si>
  <si>
    <t>Уменьшение  прочих  остатков денежных средств  бюджетов поселений</t>
  </si>
  <si>
    <t>720</t>
  </si>
  <si>
    <t xml:space="preserve">                                                                                        (подпись)</t>
  </si>
  <si>
    <t>(расшифровка подписи)</t>
  </si>
  <si>
    <t>Главный бухгалтер                _________________</t>
  </si>
  <si>
    <t>98885000000000000000</t>
  </si>
  <si>
    <t>988 10000000000000000 00000</t>
  </si>
  <si>
    <t>988 10010000000000000 00000</t>
  </si>
  <si>
    <t>988 10010004910100312 12630</t>
  </si>
  <si>
    <t>988 10010004910100312 22630</t>
  </si>
  <si>
    <t>988 79000000000000000</t>
  </si>
  <si>
    <t>988 0309 0000000000 000 00000</t>
  </si>
  <si>
    <t>988 0309 0004470010 000 00000</t>
  </si>
  <si>
    <t>988 0309 0004470010 244 12250</t>
  </si>
  <si>
    <t>988 0503 0006000500 000 00000</t>
  </si>
  <si>
    <t>988 0503 0006000500 244 12250</t>
  </si>
  <si>
    <t>22902</t>
  </si>
  <si>
    <t>Уплата налогов (кредиторская задолженность)</t>
  </si>
  <si>
    <t>988 0104 0000020400 244 13100</t>
  </si>
  <si>
    <t>13100</t>
  </si>
  <si>
    <t xml:space="preserve">  Увеличение стоимости основных средств (текущие расходы)</t>
  </si>
  <si>
    <t>23400</t>
  </si>
  <si>
    <t xml:space="preserve">Руководитель                          ___________                        </t>
  </si>
  <si>
    <t>Перелазская сельская администрация Красногорского района Брянской области</t>
  </si>
  <si>
    <t>Перелазское сельское поселение</t>
  </si>
  <si>
    <t>04118075</t>
  </si>
  <si>
    <t>006</t>
  </si>
  <si>
    <t>15234852000</t>
  </si>
  <si>
    <t>00601020000020300000 00000</t>
  </si>
  <si>
    <t>0060102 0000020300 121 12110</t>
  </si>
  <si>
    <t>006 0102 0000020300 121 22110</t>
  </si>
  <si>
    <t>006 0102 0000020300 129 12130</t>
  </si>
  <si>
    <t>006 0102 0000020300 129 22130</t>
  </si>
  <si>
    <t>006 0104 0000020400 000 00000</t>
  </si>
  <si>
    <t>006 0104 0000020400 121 12110</t>
  </si>
  <si>
    <t>006 0104 0000020400 121 22110</t>
  </si>
  <si>
    <t>006 0104 0000020400 129 12130</t>
  </si>
  <si>
    <t>006 0104 0000020400 129 22130</t>
  </si>
  <si>
    <t>006 0104 0000020400 244 12210</t>
  </si>
  <si>
    <t>006 0104 0000020400 244 22210</t>
  </si>
  <si>
    <t>0060104 0000020400 244 12230</t>
  </si>
  <si>
    <t>006 01040 000020400 244 22230</t>
  </si>
  <si>
    <t>0060104 0000020400 244 12250</t>
  </si>
  <si>
    <t>006 0104 0000020400 244 22250</t>
  </si>
  <si>
    <t>0060104 0000020400 244 12260</t>
  </si>
  <si>
    <t>006 0104 0000020400244 22260</t>
  </si>
  <si>
    <t>006 0104 0000020400 244 12901</t>
  </si>
  <si>
    <t>006 0104 0000020400 244 13100</t>
  </si>
  <si>
    <t>006 0104 0000020400 244 13400</t>
  </si>
  <si>
    <t>006 0104 0000020400 244 23400</t>
  </si>
  <si>
    <t>006 0104 0000020400 851 12902</t>
  </si>
  <si>
    <t>006 0104 0000020400 851 22902</t>
  </si>
  <si>
    <t>0060104 0000020400 852 12902</t>
  </si>
  <si>
    <t>006 0106 0000000000 000 00000</t>
  </si>
  <si>
    <t>006 0106 0005210631 000 00000</t>
  </si>
  <si>
    <t>0060106 0005210631 540 12510</t>
  </si>
  <si>
    <t>006011 10000000000 000 00000</t>
  </si>
  <si>
    <t>006 0111 0000700500 870 12901</t>
  </si>
  <si>
    <t>0060113 0000000000 000 00000</t>
  </si>
  <si>
    <t xml:space="preserve">  Уплата налогов (кредиторская задолженность)</t>
  </si>
  <si>
    <t>006 0203 0000000000 000 00000</t>
  </si>
  <si>
    <t>0060203 0901251180 000 00000</t>
  </si>
  <si>
    <t>006 02030901251180121(365)</t>
  </si>
  <si>
    <t>006 02030901251180129(365)</t>
  </si>
  <si>
    <t>006 02030901251180244 (365)</t>
  </si>
  <si>
    <t>006 0503 0000000000 000 00000</t>
  </si>
  <si>
    <t>Работы и услуги по содержанию имущества(кредиторская изадолженность)</t>
  </si>
  <si>
    <t>0060409000315011124422250</t>
  </si>
  <si>
    <t>006503 0006000100 000 00000</t>
  </si>
  <si>
    <t>006050300600050024413100</t>
  </si>
  <si>
    <t>благоустройство</t>
  </si>
  <si>
    <t>006 0503 0006000100 244 12230</t>
  </si>
  <si>
    <t>006 0800 0000000000 000 00000</t>
  </si>
  <si>
    <t>0060801 0000000000 000 00000</t>
  </si>
  <si>
    <t>006 0801 0005210000 000 00000</t>
  </si>
  <si>
    <t>006 0801 0005210635 540 12510</t>
  </si>
  <si>
    <t>0060801 0005210636 540 (7838)</t>
  </si>
  <si>
    <t>СоЦИАЛЬНАЯ ПОЛИТИКА</t>
  </si>
  <si>
    <t>00610000000000000000312</t>
  </si>
  <si>
    <t>Пенсии выплачиваемые организациями сектора государственного (муниципального ) управления (текущие расходы)</t>
  </si>
  <si>
    <t>Пенсии выплачиваемые организациями сектора государственного (муниципального ) управления (кредиторская задолженность)</t>
  </si>
  <si>
    <t>006 96000000000000000 00000</t>
  </si>
  <si>
    <t xml:space="preserve"> 01000000000000000 00000</t>
  </si>
  <si>
    <t>Дорожное хозяйство</t>
  </si>
  <si>
    <t>00604090000000000 000</t>
  </si>
  <si>
    <t>00690000000000000000</t>
  </si>
  <si>
    <t>0063 01050000000000000</t>
  </si>
  <si>
    <t>006 01050000000000500</t>
  </si>
  <si>
    <t>00601050000000000600</t>
  </si>
  <si>
    <t>006 01050200000000500</t>
  </si>
  <si>
    <t>00601050201000000510</t>
  </si>
  <si>
    <t>006 01050201100000510</t>
  </si>
  <si>
    <t>00601050200000000600</t>
  </si>
  <si>
    <t>00601050201000000610</t>
  </si>
  <si>
    <t>006 01050201100000610</t>
  </si>
  <si>
    <t>В.М.Левицкий</t>
  </si>
  <si>
    <t>Т.М.Малютенко</t>
  </si>
  <si>
    <t>00610804000010000110</t>
  </si>
  <si>
    <t>00611700000000000000</t>
  </si>
  <si>
    <t>00611714000000000180</t>
  </si>
  <si>
    <t>00611714030100000180</t>
  </si>
  <si>
    <t>00620000000000000000</t>
  </si>
  <si>
    <t>00620200000000000000</t>
  </si>
  <si>
    <t>00620201000000000151</t>
  </si>
  <si>
    <t>00620201001000000151</t>
  </si>
  <si>
    <t>00620201001100000151</t>
  </si>
  <si>
    <t>00620201003000000151</t>
  </si>
  <si>
    <t>00620201003100000151</t>
  </si>
  <si>
    <t>00620203000000000151</t>
  </si>
  <si>
    <t>00620203015000000151</t>
  </si>
  <si>
    <t>00620203015100000151</t>
  </si>
  <si>
    <t>00620203024000000151</t>
  </si>
  <si>
    <t>00620203024100000151</t>
  </si>
  <si>
    <t>Государственная пошлина</t>
  </si>
  <si>
    <t>00610804020010000110</t>
  </si>
  <si>
    <t>Государственная пошлина за совершение нотариальных действий ( за исключением действий,совершаемых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</si>
  <si>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лицамиорганов местного самоуправления, уполномоченными в соответствии с законодательными актами Роммийской Федерации на совершение нотариальных действий</t>
  </si>
  <si>
    <t>006108000000000000000</t>
  </si>
  <si>
    <t>Коммунальные услуги (текущие расходы)</t>
  </si>
  <si>
    <t>Увеличение стоимости основных средств (текущие расходы)</t>
  </si>
  <si>
    <t>0061001000491010031212630</t>
  </si>
  <si>
    <t>0061001000491010031222630</t>
  </si>
  <si>
    <t>18210102030013000110</t>
  </si>
  <si>
    <t>Коммунальные услуги кредиторская задолженность)</t>
  </si>
  <si>
    <t>0060113 0000039800 000 00000</t>
  </si>
  <si>
    <t>006 0113 0000039800 244 12230</t>
  </si>
  <si>
    <t>00601130000039800244 22230</t>
  </si>
  <si>
    <t>0060113 0000039800 244 22230</t>
  </si>
  <si>
    <t>006 0113 0000039800 244 12250</t>
  </si>
  <si>
    <t>006 0113 0000039800 244 22250</t>
  </si>
  <si>
    <t>006 0113 0000039800 244 12260</t>
  </si>
  <si>
    <t>0060113 0000039800 851 12902</t>
  </si>
  <si>
    <t>0060113 0000039800 851 22902</t>
  </si>
  <si>
    <t>01 апреля2016г.</t>
  </si>
  <si>
    <t>04.04.16</t>
  </si>
  <si>
    <t>Уплата иных платежей</t>
  </si>
  <si>
    <t>0060104000002040085312902</t>
  </si>
  <si>
    <t>04 апреля 2016 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</si>
</sst>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.##0.00"/>
    <numFmt numFmtId="182" formatCode="#.##0.00_ ;\-#.##0.00\ 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u val="single"/>
      <sz val="9"/>
      <name val="Arial CYR"/>
      <family val="2"/>
    </font>
    <font>
      <sz val="9"/>
      <name val="Arial"/>
      <family val="2"/>
    </font>
    <font>
      <b/>
      <sz val="9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sz val="6"/>
      <name val="Arial Cyr"/>
      <family val="2"/>
    </font>
    <font>
      <u val="single"/>
      <sz val="10"/>
      <color indexed="20"/>
      <name val="Arial Cyr"/>
      <family val="0"/>
    </font>
    <font>
      <b/>
      <sz val="8"/>
      <color indexed="10"/>
      <name val="Arial Cyr"/>
      <family val="0"/>
    </font>
    <font>
      <b/>
      <sz val="9"/>
      <color indexed="10"/>
      <name val="Arial Cyr"/>
      <family val="0"/>
    </font>
    <font>
      <sz val="8"/>
      <color indexed="53"/>
      <name val="Arial Cyr"/>
      <family val="0"/>
    </font>
    <font>
      <b/>
      <sz val="8"/>
      <color indexed="53"/>
      <name val="Arial Cyr"/>
      <family val="0"/>
    </font>
    <font>
      <sz val="12"/>
      <color indexed="10"/>
      <name val="Calibri"/>
      <family val="2"/>
    </font>
    <font>
      <sz val="11"/>
      <color indexed="10"/>
      <name val="Calibri"/>
      <family val="2"/>
    </font>
    <font>
      <u val="single"/>
      <sz val="10"/>
      <color theme="11"/>
      <name val="Arial Cyr"/>
      <family val="0"/>
    </font>
    <font>
      <b/>
      <sz val="8"/>
      <color rgb="FFFF0000"/>
      <name val="Arial Cyr"/>
      <family val="0"/>
    </font>
    <font>
      <b/>
      <sz val="9"/>
      <color rgb="FFFF0000"/>
      <name val="Arial Cyr"/>
      <family val="0"/>
    </font>
    <font>
      <sz val="8"/>
      <color theme="1"/>
      <name val="Arial Cyr"/>
      <family val="0"/>
    </font>
    <font>
      <b/>
      <sz val="8"/>
      <color rgb="FFC00000"/>
      <name val="Arial Cyr"/>
      <family val="0"/>
    </font>
    <font>
      <sz val="8"/>
      <color theme="5"/>
      <name val="Arial Cyr"/>
      <family val="0"/>
    </font>
    <font>
      <b/>
      <sz val="8"/>
      <color theme="5"/>
      <name val="Arial Cyr"/>
      <family val="0"/>
    </font>
    <font>
      <sz val="12"/>
      <color rgb="FFFF0000"/>
      <name val="Calibri"/>
      <family val="2"/>
    </font>
    <font>
      <sz val="11"/>
      <color rgb="FFFF00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209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shrinkToFit="1"/>
    </xf>
    <xf numFmtId="0" fontId="0" fillId="0" borderId="16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49" fontId="0" fillId="0" borderId="2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9" xfId="0" applyNumberFormat="1" applyFont="1" applyFill="1" applyBorder="1" applyAlignment="1">
      <alignment horizontal="left" wrapText="1" indent="2"/>
    </xf>
    <xf numFmtId="49" fontId="4" fillId="0" borderId="19" xfId="0" applyNumberFormat="1" applyFont="1" applyFill="1" applyBorder="1" applyAlignment="1">
      <alignment horizontal="center" shrinkToFit="1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4" fillId="0" borderId="21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shrinkToFit="1"/>
    </xf>
    <xf numFmtId="4" fontId="4" fillId="15" borderId="0" xfId="0" applyNumberFormat="1" applyFont="1" applyFill="1" applyBorder="1" applyAlignment="1">
      <alignment horizontal="right" shrinkToFi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 horizontal="left"/>
    </xf>
    <xf numFmtId="49" fontId="25" fillId="0" borderId="19" xfId="0" applyNumberFormat="1" applyFont="1" applyBorder="1" applyAlignment="1">
      <alignment horizontal="center" shrinkToFit="1"/>
    </xf>
    <xf numFmtId="49" fontId="25" fillId="0" borderId="19" xfId="0" applyNumberFormat="1" applyFont="1" applyBorder="1" applyAlignment="1">
      <alignment horizontal="center"/>
    </xf>
    <xf numFmtId="4" fontId="25" fillId="0" borderId="19" xfId="0" applyNumberFormat="1" applyFont="1" applyBorder="1" applyAlignment="1">
      <alignment horizontal="right" shrinkToFit="1"/>
    </xf>
    <xf numFmtId="0" fontId="25" fillId="0" borderId="19" xfId="0" applyNumberFormat="1" applyFont="1" applyBorder="1" applyAlignment="1">
      <alignment horizontal="left" wrapText="1" indent="2"/>
    </xf>
    <xf numFmtId="0" fontId="25" fillId="18" borderId="19" xfId="0" applyNumberFormat="1" applyFont="1" applyFill="1" applyBorder="1" applyAlignment="1">
      <alignment horizontal="left" wrapText="1" indent="2"/>
    </xf>
    <xf numFmtId="49" fontId="25" fillId="18" borderId="19" xfId="0" applyNumberFormat="1" applyFont="1" applyFill="1" applyBorder="1" applyAlignment="1">
      <alignment horizontal="center" shrinkToFit="1"/>
    </xf>
    <xf numFmtId="49" fontId="25" fillId="18" borderId="19" xfId="0" applyNumberFormat="1" applyFont="1" applyFill="1" applyBorder="1" applyAlignment="1">
      <alignment horizontal="center"/>
    </xf>
    <xf numFmtId="4" fontId="25" fillId="18" borderId="19" xfId="0" applyNumberFormat="1" applyFont="1" applyFill="1" applyBorder="1" applyAlignment="1">
      <alignment horizontal="right" shrinkToFit="1"/>
    </xf>
    <xf numFmtId="49" fontId="25" fillId="15" borderId="19" xfId="0" applyNumberFormat="1" applyFont="1" applyFill="1" applyBorder="1" applyAlignment="1">
      <alignment horizontal="center" shrinkToFit="1"/>
    </xf>
    <xf numFmtId="49" fontId="25" fillId="15" borderId="19" xfId="0" applyNumberFormat="1" applyFont="1" applyFill="1" applyBorder="1" applyAlignment="1">
      <alignment horizontal="center"/>
    </xf>
    <xf numFmtId="4" fontId="25" fillId="15" borderId="19" xfId="0" applyNumberFormat="1" applyFont="1" applyFill="1" applyBorder="1" applyAlignment="1">
      <alignment horizontal="right" shrinkToFit="1"/>
    </xf>
    <xf numFmtId="0" fontId="27" fillId="0" borderId="0" xfId="0" applyFont="1" applyAlignment="1">
      <alignment horizontal="center" vertical="top" wrapText="1"/>
    </xf>
    <xf numFmtId="0" fontId="29" fillId="0" borderId="0" xfId="0" applyFont="1" applyAlignment="1">
      <alignment/>
    </xf>
    <xf numFmtId="49" fontId="31" fillId="0" borderId="19" xfId="0" applyNumberFormat="1" applyFont="1" applyFill="1" applyBorder="1" applyAlignment="1">
      <alignment horizontal="center" shrinkToFit="1"/>
    </xf>
    <xf numFmtId="0" fontId="0" fillId="0" borderId="19" xfId="0" applyNumberFormat="1" applyBorder="1" applyAlignment="1">
      <alignment horizontal="center" vertical="center" wrapText="1"/>
    </xf>
    <xf numFmtId="0" fontId="25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18" borderId="19" xfId="0" applyNumberFormat="1" applyFont="1" applyFill="1" applyBorder="1" applyAlignment="1">
      <alignment horizontal="center" vertical="center" wrapText="1"/>
    </xf>
    <xf numFmtId="0" fontId="25" fillId="15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31" fillId="0" borderId="19" xfId="0" applyNumberFormat="1" applyFont="1" applyFill="1" applyBorder="1" applyAlignment="1">
      <alignment horizontal="center" vertical="center" wrapText="1"/>
    </xf>
    <xf numFmtId="0" fontId="8" fillId="14" borderId="19" xfId="38" applyNumberFormat="1" applyBorder="1" applyAlignment="1">
      <alignment horizontal="center" vertical="center" wrapText="1"/>
    </xf>
    <xf numFmtId="49" fontId="8" fillId="14" borderId="19" xfId="38" applyNumberFormat="1" applyBorder="1" applyAlignment="1">
      <alignment horizontal="center" shrinkToFit="1"/>
    </xf>
    <xf numFmtId="49" fontId="8" fillId="14" borderId="19" xfId="38" applyNumberFormat="1" applyBorder="1" applyAlignment="1">
      <alignment horizontal="center"/>
    </xf>
    <xf numFmtId="4" fontId="8" fillId="14" borderId="19" xfId="38" applyNumberFormat="1" applyBorder="1" applyAlignment="1">
      <alignment horizontal="right" shrinkToFit="1"/>
    </xf>
    <xf numFmtId="0" fontId="8" fillId="14" borderId="19" xfId="38" applyNumberFormat="1" applyBorder="1" applyAlignment="1">
      <alignment horizontal="center" wrapText="1"/>
    </xf>
    <xf numFmtId="0" fontId="25" fillId="0" borderId="23" xfId="0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9" fontId="31" fillId="0" borderId="19" xfId="0" applyNumberFormat="1" applyFont="1" applyFill="1" applyBorder="1" applyAlignment="1">
      <alignment horizontal="center" vertical="center"/>
    </xf>
    <xf numFmtId="175" fontId="4" fillId="0" borderId="19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175" fontId="4" fillId="15" borderId="19" xfId="0" applyNumberFormat="1" applyFont="1" applyFill="1" applyBorder="1" applyAlignment="1">
      <alignment horizontal="center" vertical="center" shrinkToFit="1"/>
    </xf>
    <xf numFmtId="4" fontId="31" fillId="0" borderId="19" xfId="0" applyNumberFormat="1" applyFont="1" applyFill="1" applyBorder="1" applyAlignment="1">
      <alignment horizontal="center" vertical="center" shrinkToFit="1"/>
    </xf>
    <xf numFmtId="175" fontId="31" fillId="0" borderId="19" xfId="0" applyNumberFormat="1" applyFont="1" applyFill="1" applyBorder="1" applyAlignment="1">
      <alignment horizontal="center" vertical="center" shrinkToFit="1"/>
    </xf>
    <xf numFmtId="4" fontId="25" fillId="0" borderId="19" xfId="0" applyNumberFormat="1" applyFont="1" applyBorder="1" applyAlignment="1">
      <alignment horizontal="right"/>
    </xf>
    <xf numFmtId="4" fontId="17" fillId="14" borderId="19" xfId="38" applyNumberFormat="1" applyFont="1" applyBorder="1" applyAlignment="1">
      <alignment horizontal="right" shrinkToFit="1"/>
    </xf>
    <xf numFmtId="49" fontId="25" fillId="0" borderId="19" xfId="0" applyNumberFormat="1" applyFont="1" applyBorder="1" applyAlignment="1">
      <alignment/>
    </xf>
    <xf numFmtId="0" fontId="25" fillId="0" borderId="19" xfId="0" applyFont="1" applyBorder="1" applyAlignment="1">
      <alignment horizontal="center" vertical="center"/>
    </xf>
    <xf numFmtId="2" fontId="25" fillId="0" borderId="19" xfId="0" applyNumberFormat="1" applyFont="1" applyBorder="1" applyAlignment="1">
      <alignment/>
    </xf>
    <xf numFmtId="0" fontId="25" fillId="0" borderId="19" xfId="0" applyFont="1" applyBorder="1" applyAlignment="1">
      <alignment horizontal="center" vertical="center" wrapText="1"/>
    </xf>
    <xf numFmtId="2" fontId="25" fillId="0" borderId="19" xfId="0" applyNumberFormat="1" applyFont="1" applyBorder="1" applyAlignment="1">
      <alignment horizontal="right"/>
    </xf>
    <xf numFmtId="0" fontId="4" fillId="0" borderId="19" xfId="0" applyNumberFormat="1" applyFont="1" applyFill="1" applyBorder="1" applyAlignment="1">
      <alignment horizontal="center" wrapText="1"/>
    </xf>
    <xf numFmtId="0" fontId="32" fillId="19" borderId="19" xfId="0" applyFont="1" applyFill="1" applyBorder="1" applyAlignment="1">
      <alignment horizontal="center" vertical="top" wrapText="1"/>
    </xf>
    <xf numFmtId="0" fontId="28" fillId="20" borderId="19" xfId="0" applyNumberFormat="1" applyFont="1" applyFill="1" applyBorder="1" applyAlignment="1">
      <alignment horizontal="center" vertical="center" wrapText="1"/>
    </xf>
    <xf numFmtId="49" fontId="28" fillId="20" borderId="19" xfId="0" applyNumberFormat="1" applyFont="1" applyFill="1" applyBorder="1" applyAlignment="1">
      <alignment horizontal="center" shrinkToFit="1"/>
    </xf>
    <xf numFmtId="49" fontId="28" fillId="20" borderId="19" xfId="0" applyNumberFormat="1" applyFont="1" applyFill="1" applyBorder="1" applyAlignment="1">
      <alignment horizontal="center"/>
    </xf>
    <xf numFmtId="4" fontId="28" fillId="20" borderId="19" xfId="0" applyNumberFormat="1" applyFont="1" applyFill="1" applyBorder="1" applyAlignment="1">
      <alignment horizontal="right" shrinkToFit="1"/>
    </xf>
    <xf numFmtId="0" fontId="43" fillId="0" borderId="19" xfId="0" applyNumberFormat="1" applyFont="1" applyFill="1" applyBorder="1" applyAlignment="1">
      <alignment horizontal="center" vertical="center" wrapText="1"/>
    </xf>
    <xf numFmtId="49" fontId="43" fillId="0" borderId="19" xfId="0" applyNumberFormat="1" applyFont="1" applyFill="1" applyBorder="1" applyAlignment="1">
      <alignment horizontal="center" shrinkToFit="1"/>
    </xf>
    <xf numFmtId="49" fontId="43" fillId="0" borderId="19" xfId="0" applyNumberFormat="1" applyFont="1" applyFill="1" applyBorder="1" applyAlignment="1">
      <alignment horizontal="center" vertical="center"/>
    </xf>
    <xf numFmtId="4" fontId="43" fillId="0" borderId="19" xfId="0" applyNumberFormat="1" applyFont="1" applyFill="1" applyBorder="1" applyAlignment="1">
      <alignment horizontal="center" vertical="center" shrinkToFit="1"/>
    </xf>
    <xf numFmtId="175" fontId="43" fillId="0" borderId="19" xfId="0" applyNumberFormat="1" applyFont="1" applyFill="1" applyBorder="1" applyAlignment="1">
      <alignment horizontal="center" vertical="center" shrinkToFit="1"/>
    </xf>
    <xf numFmtId="0" fontId="44" fillId="0" borderId="19" xfId="0" applyNumberFormat="1" applyFont="1" applyFill="1" applyBorder="1" applyAlignment="1">
      <alignment horizontal="center" vertical="center" wrapText="1"/>
    </xf>
    <xf numFmtId="49" fontId="44" fillId="0" borderId="19" xfId="0" applyNumberFormat="1" applyFont="1" applyFill="1" applyBorder="1" applyAlignment="1">
      <alignment horizontal="center" shrinkToFit="1"/>
    </xf>
    <xf numFmtId="49" fontId="44" fillId="0" borderId="19" xfId="0" applyNumberFormat="1" applyFont="1" applyFill="1" applyBorder="1" applyAlignment="1">
      <alignment horizontal="center" vertical="center"/>
    </xf>
    <xf numFmtId="4" fontId="44" fillId="0" borderId="19" xfId="0" applyNumberFormat="1" applyFont="1" applyFill="1" applyBorder="1" applyAlignment="1">
      <alignment horizontal="center" vertical="center" shrinkToFit="1"/>
    </xf>
    <xf numFmtId="0" fontId="45" fillId="0" borderId="19" xfId="0" applyNumberFormat="1" applyFont="1" applyFill="1" applyBorder="1" applyAlignment="1">
      <alignment horizontal="center" vertical="center" wrapText="1"/>
    </xf>
    <xf numFmtId="49" fontId="45" fillId="0" borderId="19" xfId="0" applyNumberFormat="1" applyFont="1" applyFill="1" applyBorder="1" applyAlignment="1">
      <alignment horizontal="center" shrinkToFit="1"/>
    </xf>
    <xf numFmtId="49" fontId="45" fillId="0" borderId="19" xfId="0" applyNumberFormat="1" applyFont="1" applyFill="1" applyBorder="1" applyAlignment="1">
      <alignment horizontal="center" vertical="center"/>
    </xf>
    <xf numFmtId="4" fontId="45" fillId="0" borderId="19" xfId="0" applyNumberFormat="1" applyFont="1" applyFill="1" applyBorder="1" applyAlignment="1">
      <alignment horizontal="center" vertical="center" shrinkToFit="1"/>
    </xf>
    <xf numFmtId="175" fontId="45" fillId="0" borderId="19" xfId="0" applyNumberFormat="1" applyFont="1" applyFill="1" applyBorder="1" applyAlignment="1">
      <alignment horizontal="center" vertical="center" shrinkToFit="1"/>
    </xf>
    <xf numFmtId="0" fontId="46" fillId="0" borderId="19" xfId="0" applyNumberFormat="1" applyFont="1" applyFill="1" applyBorder="1" applyAlignment="1">
      <alignment horizontal="center" vertical="center" wrapText="1"/>
    </xf>
    <xf numFmtId="49" fontId="46" fillId="0" borderId="19" xfId="0" applyNumberFormat="1" applyFont="1" applyFill="1" applyBorder="1" applyAlignment="1">
      <alignment horizontal="center" shrinkToFit="1"/>
    </xf>
    <xf numFmtId="49" fontId="46" fillId="0" borderId="19" xfId="0" applyNumberFormat="1" applyFont="1" applyFill="1" applyBorder="1" applyAlignment="1">
      <alignment horizontal="center" vertical="center"/>
    </xf>
    <xf numFmtId="4" fontId="46" fillId="0" borderId="19" xfId="0" applyNumberFormat="1" applyFont="1" applyFill="1" applyBorder="1" applyAlignment="1">
      <alignment horizontal="center" vertical="center" shrinkToFit="1"/>
    </xf>
    <xf numFmtId="175" fontId="46" fillId="0" borderId="19" xfId="0" applyNumberFormat="1" applyFont="1" applyFill="1" applyBorder="1" applyAlignment="1">
      <alignment horizontal="center" vertical="center" shrinkToFit="1"/>
    </xf>
    <xf numFmtId="0" fontId="31" fillId="0" borderId="19" xfId="0" applyNumberFormat="1" applyFont="1" applyFill="1" applyBorder="1" applyAlignment="1">
      <alignment horizontal="center" shrinkToFi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24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wrapText="1"/>
    </xf>
    <xf numFmtId="0" fontId="4" fillId="0" borderId="19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/>
    </xf>
    <xf numFmtId="175" fontId="4" fillId="0" borderId="19" xfId="0" applyNumberFormat="1" applyFont="1" applyBorder="1" applyAlignment="1">
      <alignment horizontal="right" vertical="center" shrinkToFit="1"/>
    </xf>
    <xf numFmtId="0" fontId="4" fillId="0" borderId="25" xfId="0" applyNumberFormat="1" applyFont="1" applyBorder="1" applyAlignment="1">
      <alignment horizontal="center" vertical="center" shrinkToFit="1"/>
    </xf>
    <xf numFmtId="49" fontId="4" fillId="0" borderId="26" xfId="0" applyNumberFormat="1" applyFont="1" applyBorder="1" applyAlignment="1">
      <alignment horizontal="center" vertical="center"/>
    </xf>
    <xf numFmtId="175" fontId="4" fillId="0" borderId="26" xfId="0" applyNumberFormat="1" applyFont="1" applyBorder="1" applyAlignment="1">
      <alignment horizontal="right" vertical="center" shrinkToFit="1"/>
    </xf>
    <xf numFmtId="175" fontId="4" fillId="0" borderId="25" xfId="0" applyNumberFormat="1" applyFont="1" applyBorder="1" applyAlignment="1">
      <alignment horizontal="right" vertical="center" shrinkToFit="1"/>
    </xf>
    <xf numFmtId="0" fontId="4" fillId="0" borderId="19" xfId="0" applyNumberFormat="1" applyFont="1" applyBorder="1" applyAlignment="1">
      <alignment wrapText="1"/>
    </xf>
    <xf numFmtId="175" fontId="4" fillId="0" borderId="26" xfId="0" applyNumberFormat="1" applyFont="1" applyBorder="1" applyAlignment="1">
      <alignment horizontal="right" shrinkToFit="1"/>
    </xf>
    <xf numFmtId="2" fontId="33" fillId="0" borderId="19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center" vertical="center" shrinkToFit="1"/>
    </xf>
    <xf numFmtId="0" fontId="24" fillId="0" borderId="0" xfId="0" applyNumberFormat="1" applyFont="1" applyFill="1" applyBorder="1" applyAlignment="1">
      <alignment horizontal="left" wrapText="1"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49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4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4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47" fillId="0" borderId="19" xfId="0" applyNumberFormat="1" applyFont="1" applyFill="1" applyBorder="1" applyAlignment="1">
      <alignment horizontal="center" vertical="center" wrapText="1"/>
    </xf>
    <xf numFmtId="49" fontId="47" fillId="0" borderId="19" xfId="0" applyNumberFormat="1" applyFont="1" applyFill="1" applyBorder="1" applyAlignment="1">
      <alignment horizontal="center" shrinkToFit="1"/>
    </xf>
    <xf numFmtId="49" fontId="47" fillId="0" borderId="19" xfId="0" applyNumberFormat="1" applyFont="1" applyFill="1" applyBorder="1" applyAlignment="1">
      <alignment horizontal="center" vertical="center"/>
    </xf>
    <xf numFmtId="4" fontId="47" fillId="0" borderId="19" xfId="0" applyNumberFormat="1" applyFont="1" applyFill="1" applyBorder="1" applyAlignment="1">
      <alignment horizontal="center" vertical="center" shrinkToFit="1"/>
    </xf>
    <xf numFmtId="175" fontId="47" fillId="0" borderId="19" xfId="0" applyNumberFormat="1" applyFont="1" applyFill="1" applyBorder="1" applyAlignment="1">
      <alignment horizontal="center" vertical="center" shrinkToFit="1"/>
    </xf>
    <xf numFmtId="0" fontId="48" fillId="19" borderId="19" xfId="0" applyFont="1" applyFill="1" applyBorder="1" applyAlignment="1">
      <alignment horizontal="center" vertical="center" wrapText="1"/>
    </xf>
    <xf numFmtId="49" fontId="48" fillId="0" borderId="19" xfId="0" applyNumberFormat="1" applyFont="1" applyFill="1" applyBorder="1" applyAlignment="1">
      <alignment horizontal="center" shrinkToFit="1"/>
    </xf>
    <xf numFmtId="49" fontId="48" fillId="0" borderId="19" xfId="0" applyNumberFormat="1" applyFont="1" applyFill="1" applyBorder="1" applyAlignment="1">
      <alignment horizontal="center" vertical="center"/>
    </xf>
    <xf numFmtId="4" fontId="48" fillId="0" borderId="19" xfId="0" applyNumberFormat="1" applyFont="1" applyFill="1" applyBorder="1" applyAlignment="1">
      <alignment horizontal="center" vertical="center" shrinkToFit="1"/>
    </xf>
    <xf numFmtId="175" fontId="48" fillId="0" borderId="19" xfId="0" applyNumberFormat="1" applyFont="1" applyFill="1" applyBorder="1" applyAlignment="1">
      <alignment horizontal="center" vertical="center" shrinkToFit="1"/>
    </xf>
    <xf numFmtId="49" fontId="47" fillId="0" borderId="19" xfId="0" applyNumberFormat="1" applyFont="1" applyFill="1" applyBorder="1" applyAlignment="1">
      <alignment horizontal="center" vertical="center" shrinkToFit="1"/>
    </xf>
    <xf numFmtId="49" fontId="49" fillId="0" borderId="19" xfId="0" applyNumberFormat="1" applyFont="1" applyBorder="1" applyAlignment="1">
      <alignment horizontal="center" vertical="center" wrapText="1"/>
    </xf>
    <xf numFmtId="49" fontId="50" fillId="0" borderId="19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26" xfId="0" applyBorder="1" applyAlignment="1">
      <alignment vertical="center" wrapText="1" shrinkToFi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 shrinkToFit="1"/>
    </xf>
    <xf numFmtId="49" fontId="4" fillId="0" borderId="16" xfId="0" applyNumberFormat="1" applyFont="1" applyBorder="1" applyAlignment="1">
      <alignment horizontal="center" vertical="center" wrapText="1" shrinkToFit="1"/>
    </xf>
    <xf numFmtId="49" fontId="4" fillId="0" borderId="26" xfId="0" applyNumberFormat="1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67"/>
  <sheetViews>
    <sheetView tabSelected="1" zoomScalePageLayoutView="0" workbookViewId="0" topLeftCell="A4">
      <selection activeCell="D32" sqref="D32"/>
    </sheetView>
  </sheetViews>
  <sheetFormatPr defaultColWidth="9.00390625" defaultRowHeight="12.75"/>
  <cols>
    <col min="1" max="1" width="47.375" style="0" customWidth="1"/>
    <col min="2" max="2" width="5.75390625" style="0" customWidth="1"/>
    <col min="3" max="3" width="21.25390625" style="0" customWidth="1"/>
    <col min="4" max="4" width="17.75390625" style="0" customWidth="1"/>
    <col min="5" max="5" width="15.875" style="0" customWidth="1"/>
    <col min="6" max="6" width="15.75390625" style="0" customWidth="1"/>
    <col min="7" max="7" width="1.875" style="0" customWidth="1"/>
    <col min="8" max="8" width="0.6171875" style="0" customWidth="1"/>
    <col min="9" max="9" width="1.75390625" style="0" customWidth="1"/>
  </cols>
  <sheetData>
    <row r="1" spans="1:8" s="19" customFormat="1" ht="13.5" customHeight="1">
      <c r="A1" s="16" t="s">
        <v>18</v>
      </c>
      <c r="B1" s="16"/>
      <c r="C1" s="7"/>
      <c r="D1" s="7"/>
      <c r="E1" s="7"/>
      <c r="F1" s="1"/>
      <c r="G1" s="20"/>
      <c r="H1" s="21"/>
    </row>
    <row r="2" spans="1:8" s="19" customFormat="1" ht="13.5" customHeight="1" thickBot="1">
      <c r="A2" s="16"/>
      <c r="B2" s="16"/>
      <c r="C2" s="7"/>
      <c r="D2" s="7"/>
      <c r="E2" s="7"/>
      <c r="F2" s="14" t="s">
        <v>4</v>
      </c>
      <c r="G2" s="20"/>
      <c r="H2" s="21"/>
    </row>
    <row r="3" spans="1:8" s="19" customFormat="1" ht="13.5" customHeight="1">
      <c r="A3"/>
      <c r="B3" s="6"/>
      <c r="C3"/>
      <c r="D3"/>
      <c r="E3"/>
      <c r="F3" s="11" t="s">
        <v>15</v>
      </c>
      <c r="G3" s="20"/>
      <c r="H3" s="21"/>
    </row>
    <row r="4" spans="1:8" s="19" customFormat="1" ht="13.5" customHeight="1">
      <c r="A4" s="41"/>
      <c r="B4" s="58"/>
      <c r="C4" s="41" t="s">
        <v>362</v>
      </c>
      <c r="D4" s="41"/>
      <c r="E4" s="8" t="s">
        <v>16</v>
      </c>
      <c r="F4" s="12" t="s">
        <v>363</v>
      </c>
      <c r="G4" s="20"/>
      <c r="H4" s="21"/>
    </row>
    <row r="5" spans="1:8" s="19" customFormat="1" ht="13.5" customHeight="1">
      <c r="A5" s="6" t="s">
        <v>25</v>
      </c>
      <c r="B5" s="6"/>
      <c r="C5" s="6"/>
      <c r="D5" s="5"/>
      <c r="E5" s="24" t="s">
        <v>22</v>
      </c>
      <c r="F5" s="50" t="s">
        <v>254</v>
      </c>
      <c r="G5" s="20"/>
      <c r="H5" s="21"/>
    </row>
    <row r="6" spans="1:8" s="19" customFormat="1" ht="26.25" customHeight="1">
      <c r="A6" s="6" t="s">
        <v>26</v>
      </c>
      <c r="B6" s="178" t="s">
        <v>252</v>
      </c>
      <c r="C6" s="179"/>
      <c r="D6" s="179"/>
      <c r="E6" s="24" t="s">
        <v>27</v>
      </c>
      <c r="F6" s="52" t="s">
        <v>255</v>
      </c>
      <c r="G6" s="20"/>
      <c r="H6" s="21"/>
    </row>
    <row r="7" spans="1:8" s="19" customFormat="1" ht="13.5" customHeight="1">
      <c r="A7" s="6" t="s">
        <v>17</v>
      </c>
      <c r="B7" s="6"/>
      <c r="C7" s="59" t="s">
        <v>253</v>
      </c>
      <c r="D7" s="5"/>
      <c r="E7" s="5" t="s">
        <v>28</v>
      </c>
      <c r="F7" s="49" t="s">
        <v>256</v>
      </c>
      <c r="G7" s="20"/>
      <c r="H7" s="21"/>
    </row>
    <row r="8" spans="1:8" s="19" customFormat="1" ht="13.5" customHeight="1">
      <c r="A8" s="41" t="s">
        <v>33</v>
      </c>
      <c r="B8" s="6"/>
      <c r="C8" s="6"/>
      <c r="D8" s="5"/>
      <c r="E8" s="5"/>
      <c r="F8" s="22"/>
      <c r="G8" s="20"/>
      <c r="H8" s="21"/>
    </row>
    <row r="9" spans="1:11" s="19" customFormat="1" ht="13.5" customHeight="1" thickBot="1">
      <c r="A9" s="6" t="s">
        <v>23</v>
      </c>
      <c r="B9" s="6"/>
      <c r="C9" s="6"/>
      <c r="D9" s="5"/>
      <c r="E9" s="5"/>
      <c r="F9" s="13" t="s">
        <v>0</v>
      </c>
      <c r="G9" s="20"/>
      <c r="H9" s="21"/>
      <c r="K9" s="72"/>
    </row>
    <row r="10" spans="1:8" ht="14.25" customHeight="1">
      <c r="A10" s="180" t="s">
        <v>11</v>
      </c>
      <c r="B10" s="180"/>
      <c r="C10" s="180"/>
      <c r="D10" s="180"/>
      <c r="E10" s="180"/>
      <c r="F10" s="180"/>
      <c r="G10" s="27"/>
      <c r="H10" s="27"/>
    </row>
    <row r="11" spans="1:8" ht="5.25" customHeight="1">
      <c r="A11" s="15"/>
      <c r="B11" s="15"/>
      <c r="C11" s="9"/>
      <c r="D11" s="10"/>
      <c r="E11" s="10"/>
      <c r="F11" s="10"/>
      <c r="G11" s="23"/>
      <c r="H11" s="23"/>
    </row>
    <row r="12" spans="1:8" ht="13.5" customHeight="1">
      <c r="A12" s="181" t="s">
        <v>5</v>
      </c>
      <c r="B12" s="181" t="s">
        <v>24</v>
      </c>
      <c r="C12" s="43" t="s">
        <v>31</v>
      </c>
      <c r="D12" s="186" t="s">
        <v>13</v>
      </c>
      <c r="E12" s="186" t="s">
        <v>14</v>
      </c>
      <c r="F12" s="189" t="s">
        <v>12</v>
      </c>
      <c r="G12" s="56"/>
      <c r="H12" s="55"/>
    </row>
    <row r="13" spans="1:6" ht="9.75" customHeight="1">
      <c r="A13" s="182"/>
      <c r="B13" s="184"/>
      <c r="C13" s="43" t="s">
        <v>32</v>
      </c>
      <c r="D13" s="187"/>
      <c r="E13" s="187"/>
      <c r="F13" s="184"/>
    </row>
    <row r="14" spans="1:6" ht="9.75" customHeight="1">
      <c r="A14" s="183"/>
      <c r="B14" s="185"/>
      <c r="C14" s="43" t="s">
        <v>30</v>
      </c>
      <c r="D14" s="188"/>
      <c r="E14" s="188"/>
      <c r="F14" s="185"/>
    </row>
    <row r="15" spans="1:6" ht="9.75" customHeight="1" thickBot="1">
      <c r="A15" s="39">
        <v>1</v>
      </c>
      <c r="B15" s="4">
        <v>2</v>
      </c>
      <c r="C15" s="4">
        <v>3</v>
      </c>
      <c r="D15" s="2" t="s">
        <v>1</v>
      </c>
      <c r="E15" s="2" t="s">
        <v>2</v>
      </c>
      <c r="F15" s="2" t="s">
        <v>6</v>
      </c>
    </row>
    <row r="16" spans="1:10" s="17" customFormat="1" ht="12.75">
      <c r="A16" s="86" t="s">
        <v>34</v>
      </c>
      <c r="B16" s="60" t="s">
        <v>60</v>
      </c>
      <c r="C16" s="61" t="s">
        <v>234</v>
      </c>
      <c r="D16" s="62">
        <f>D18+D33+D48+D45+D53</f>
        <v>1922880</v>
      </c>
      <c r="E16" s="62">
        <f>E17+E53</f>
        <v>478498.29</v>
      </c>
      <c r="F16" s="62">
        <f aca="true" t="shared" si="0" ref="F16:F23">D16-E16</f>
        <v>1444381.71</v>
      </c>
      <c r="G16" s="44"/>
      <c r="H16" s="44"/>
      <c r="I16" s="44"/>
      <c r="J16" s="44"/>
    </row>
    <row r="17" spans="1:10" s="46" customFormat="1" ht="12.75">
      <c r="A17" s="75" t="s">
        <v>61</v>
      </c>
      <c r="B17" s="60" t="s">
        <v>60</v>
      </c>
      <c r="C17" s="61" t="s">
        <v>132</v>
      </c>
      <c r="D17" s="62">
        <f>D18+D33+D45+D48</f>
        <v>60000</v>
      </c>
      <c r="E17" s="62">
        <f>E19+E33+E45</f>
        <v>13201.29</v>
      </c>
      <c r="F17" s="62">
        <f t="shared" si="0"/>
        <v>46798.71</v>
      </c>
      <c r="G17" s="45"/>
      <c r="H17" s="45"/>
      <c r="I17" s="45"/>
      <c r="J17" s="45"/>
    </row>
    <row r="18" spans="1:10" s="46" customFormat="1" ht="15" customHeight="1">
      <c r="A18" s="85" t="s">
        <v>62</v>
      </c>
      <c r="B18" s="82" t="s">
        <v>60</v>
      </c>
      <c r="C18" s="83" t="s">
        <v>106</v>
      </c>
      <c r="D18" s="84">
        <f>D19</f>
        <v>44000</v>
      </c>
      <c r="E18" s="84">
        <f>E19</f>
        <v>7561.29</v>
      </c>
      <c r="F18" s="84">
        <f t="shared" si="0"/>
        <v>36438.71</v>
      </c>
      <c r="G18" s="45"/>
      <c r="H18" s="45"/>
      <c r="I18" s="45"/>
      <c r="J18" s="45"/>
    </row>
    <row r="19" spans="1:10" s="46" customFormat="1" ht="15.75" customHeight="1">
      <c r="A19" s="75" t="s">
        <v>63</v>
      </c>
      <c r="B19" s="60" t="s">
        <v>60</v>
      </c>
      <c r="C19" s="61" t="s">
        <v>105</v>
      </c>
      <c r="D19" s="62">
        <f>D21+D27</f>
        <v>44000</v>
      </c>
      <c r="E19" s="62">
        <f>E21+E31+E32</f>
        <v>7561.29</v>
      </c>
      <c r="F19" s="62">
        <f t="shared" si="0"/>
        <v>36438.71</v>
      </c>
      <c r="G19" s="45"/>
      <c r="H19" s="45"/>
      <c r="I19" s="45"/>
      <c r="J19" s="45"/>
    </row>
    <row r="20" spans="1:10" s="46" customFormat="1" ht="77.25" customHeight="1" hidden="1">
      <c r="A20" s="71" t="s">
        <v>124</v>
      </c>
      <c r="B20" s="60" t="s">
        <v>60</v>
      </c>
      <c r="C20" s="61" t="s">
        <v>125</v>
      </c>
      <c r="D20" s="62">
        <v>0</v>
      </c>
      <c r="E20" s="62">
        <v>0</v>
      </c>
      <c r="F20" s="62">
        <f t="shared" si="0"/>
        <v>0</v>
      </c>
      <c r="G20" s="45"/>
      <c r="H20" s="45"/>
      <c r="I20" s="45"/>
      <c r="J20" s="45"/>
    </row>
    <row r="21" spans="1:10" s="46" customFormat="1" ht="105.75" customHeight="1">
      <c r="A21" s="74" t="s">
        <v>138</v>
      </c>
      <c r="B21" s="60" t="s">
        <v>60</v>
      </c>
      <c r="C21" s="61" t="s">
        <v>125</v>
      </c>
      <c r="D21" s="62">
        <v>44000</v>
      </c>
      <c r="E21" s="62">
        <v>6537.29</v>
      </c>
      <c r="F21" s="62">
        <f t="shared" si="0"/>
        <v>37462.71</v>
      </c>
      <c r="G21" s="45"/>
      <c r="H21" s="45"/>
      <c r="I21" s="45"/>
      <c r="J21" s="45"/>
    </row>
    <row r="22" spans="1:10" s="46" customFormat="1" ht="154.5" customHeight="1" hidden="1">
      <c r="A22" s="63" t="s">
        <v>130</v>
      </c>
      <c r="B22" s="60" t="s">
        <v>60</v>
      </c>
      <c r="C22" s="61" t="s">
        <v>128</v>
      </c>
      <c r="D22" s="62">
        <v>61000</v>
      </c>
      <c r="E22" s="62">
        <v>1241.8</v>
      </c>
      <c r="F22" s="62">
        <f t="shared" si="0"/>
        <v>59758.2</v>
      </c>
      <c r="G22" s="45"/>
      <c r="H22" s="45"/>
      <c r="I22" s="45"/>
      <c r="J22" s="45"/>
    </row>
    <row r="23" spans="1:10" s="46" customFormat="1" ht="19.5" customHeight="1" hidden="1">
      <c r="A23" s="63" t="s">
        <v>121</v>
      </c>
      <c r="B23" s="60" t="s">
        <v>60</v>
      </c>
      <c r="C23" s="61" t="s">
        <v>118</v>
      </c>
      <c r="D23" s="62">
        <v>0</v>
      </c>
      <c r="E23" s="62"/>
      <c r="F23" s="62">
        <f t="shared" si="0"/>
        <v>0</v>
      </c>
      <c r="G23" s="45"/>
      <c r="H23" s="45"/>
      <c r="I23" s="45"/>
      <c r="J23" s="45"/>
    </row>
    <row r="24" spans="1:10" s="46" customFormat="1" ht="1.5" customHeight="1" hidden="1">
      <c r="A24" s="64"/>
      <c r="B24" s="65"/>
      <c r="C24" s="66"/>
      <c r="D24" s="67"/>
      <c r="E24" s="67"/>
      <c r="F24" s="67"/>
      <c r="G24" s="45"/>
      <c r="H24" s="45"/>
      <c r="I24" s="45"/>
      <c r="J24" s="45"/>
    </row>
    <row r="25" spans="1:10" s="46" customFormat="1" ht="26.25" customHeight="1" hidden="1">
      <c r="A25" s="63"/>
      <c r="B25" s="60"/>
      <c r="C25" s="61"/>
      <c r="D25" s="62"/>
      <c r="E25" s="62"/>
      <c r="F25" s="62"/>
      <c r="G25" s="45"/>
      <c r="H25" s="45"/>
      <c r="I25" s="45"/>
      <c r="J25" s="45"/>
    </row>
    <row r="26" spans="1:10" s="46" customFormat="1" ht="26.25" customHeight="1" hidden="1">
      <c r="A26" s="63"/>
      <c r="B26" s="60"/>
      <c r="C26" s="61"/>
      <c r="D26" s="62"/>
      <c r="E26" s="62"/>
      <c r="F26" s="62"/>
      <c r="G26" s="45"/>
      <c r="H26" s="45"/>
      <c r="I26" s="45"/>
      <c r="J26" s="45"/>
    </row>
    <row r="27" spans="1:10" s="46" customFormat="1" ht="48.75" customHeight="1" hidden="1">
      <c r="A27" s="63" t="s">
        <v>143</v>
      </c>
      <c r="B27" s="60" t="s">
        <v>60</v>
      </c>
      <c r="C27" s="61" t="s">
        <v>142</v>
      </c>
      <c r="D27" s="62"/>
      <c r="E27" s="62"/>
      <c r="F27" s="62">
        <f aca="true" t="shared" si="1" ref="F27:F35">D27-E27</f>
        <v>0</v>
      </c>
      <c r="G27" s="45"/>
      <c r="H27" s="45"/>
      <c r="I27" s="45"/>
      <c r="J27" s="45"/>
    </row>
    <row r="28" spans="1:10" s="46" customFormat="1" ht="0.75" customHeight="1" hidden="1">
      <c r="A28" s="103" t="s">
        <v>134</v>
      </c>
      <c r="B28" s="104" t="s">
        <v>60</v>
      </c>
      <c r="C28" s="105" t="s">
        <v>135</v>
      </c>
      <c r="D28" s="106">
        <f>D29</f>
        <v>6000</v>
      </c>
      <c r="E28" s="106">
        <f>E30</f>
        <v>0</v>
      </c>
      <c r="F28" s="106">
        <f t="shared" si="1"/>
        <v>6000</v>
      </c>
      <c r="G28" s="45"/>
      <c r="H28" s="45"/>
      <c r="I28" s="45"/>
      <c r="J28" s="45"/>
    </row>
    <row r="29" spans="1:10" s="46" customFormat="1" ht="21.75" customHeight="1" hidden="1">
      <c r="A29" s="75" t="s">
        <v>133</v>
      </c>
      <c r="B29" s="60" t="s">
        <v>60</v>
      </c>
      <c r="C29" s="61" t="s">
        <v>136</v>
      </c>
      <c r="D29" s="62">
        <f>D30</f>
        <v>6000</v>
      </c>
      <c r="E29" s="62">
        <f>E30</f>
        <v>0</v>
      </c>
      <c r="F29" s="62">
        <f t="shared" si="1"/>
        <v>6000</v>
      </c>
      <c r="G29" s="45"/>
      <c r="H29" s="45"/>
      <c r="I29" s="45"/>
      <c r="J29" s="45"/>
    </row>
    <row r="30" spans="1:10" s="46" customFormat="1" ht="19.5" customHeight="1" hidden="1">
      <c r="A30" s="75" t="s">
        <v>133</v>
      </c>
      <c r="B30" s="60" t="s">
        <v>60</v>
      </c>
      <c r="C30" s="61" t="s">
        <v>137</v>
      </c>
      <c r="D30" s="62">
        <v>6000</v>
      </c>
      <c r="E30" s="62">
        <v>0</v>
      </c>
      <c r="F30" s="62">
        <f t="shared" si="1"/>
        <v>6000</v>
      </c>
      <c r="G30" s="45"/>
      <c r="H30" s="45"/>
      <c r="I30" s="45"/>
      <c r="J30" s="45"/>
    </row>
    <row r="31" spans="1:10" s="46" customFormat="1" ht="0.75" customHeight="1">
      <c r="A31" s="75" t="s">
        <v>143</v>
      </c>
      <c r="B31" s="60" t="s">
        <v>60</v>
      </c>
      <c r="C31" s="61" t="s">
        <v>351</v>
      </c>
      <c r="D31" s="62"/>
      <c r="E31" s="62"/>
      <c r="F31" s="62"/>
      <c r="G31" s="45"/>
      <c r="H31" s="45"/>
      <c r="I31" s="45"/>
      <c r="J31" s="45"/>
    </row>
    <row r="32" spans="1:10" s="46" customFormat="1" ht="63" customHeight="1">
      <c r="A32" s="75" t="s">
        <v>143</v>
      </c>
      <c r="B32" s="60" t="s">
        <v>60</v>
      </c>
      <c r="C32" s="61" t="s">
        <v>142</v>
      </c>
      <c r="D32" s="62"/>
      <c r="E32" s="62">
        <v>1024</v>
      </c>
      <c r="F32" s="62"/>
      <c r="G32" s="45"/>
      <c r="H32" s="45"/>
      <c r="I32" s="45"/>
      <c r="J32" s="45"/>
    </row>
    <row r="33" spans="1:10" s="46" customFormat="1" ht="12.75">
      <c r="A33" s="81" t="s">
        <v>64</v>
      </c>
      <c r="B33" s="82" t="s">
        <v>60</v>
      </c>
      <c r="C33" s="83" t="s">
        <v>104</v>
      </c>
      <c r="D33" s="84">
        <f>D43+D34</f>
        <v>5000</v>
      </c>
      <c r="E33" s="95">
        <f>E43+E34</f>
        <v>1040</v>
      </c>
      <c r="F33" s="84">
        <f t="shared" si="1"/>
        <v>3960</v>
      </c>
      <c r="G33" s="45"/>
      <c r="H33" s="45"/>
      <c r="I33" s="45"/>
      <c r="J33" s="45"/>
    </row>
    <row r="34" spans="1:10" s="46" customFormat="1" ht="13.5" customHeight="1">
      <c r="A34" s="75" t="s">
        <v>153</v>
      </c>
      <c r="B34" s="60" t="s">
        <v>60</v>
      </c>
      <c r="C34" s="61" t="s">
        <v>163</v>
      </c>
      <c r="D34" s="62">
        <f>D35</f>
        <v>2500</v>
      </c>
      <c r="E34" s="62">
        <f>E35</f>
        <v>1040</v>
      </c>
      <c r="F34" s="62">
        <f t="shared" si="1"/>
        <v>1460</v>
      </c>
      <c r="G34" s="45"/>
      <c r="H34" s="45"/>
      <c r="I34" s="45"/>
      <c r="J34" s="45"/>
    </row>
    <row r="35" spans="1:10" s="46" customFormat="1" ht="51.75" customHeight="1">
      <c r="A35" s="75" t="s">
        <v>154</v>
      </c>
      <c r="B35" s="60" t="s">
        <v>60</v>
      </c>
      <c r="C35" s="61" t="s">
        <v>162</v>
      </c>
      <c r="D35" s="62">
        <v>2500</v>
      </c>
      <c r="E35" s="62">
        <v>1040</v>
      </c>
      <c r="F35" s="62">
        <f t="shared" si="1"/>
        <v>1460</v>
      </c>
      <c r="G35" s="45"/>
      <c r="H35" s="45"/>
      <c r="I35" s="45"/>
      <c r="J35" s="45"/>
    </row>
    <row r="36" spans="1:3" ht="0.75" customHeight="1" hidden="1">
      <c r="A36" s="76"/>
      <c r="C36" s="17"/>
    </row>
    <row r="37" spans="1:3" ht="12.75" hidden="1">
      <c r="A37" s="76"/>
      <c r="C37" s="17"/>
    </row>
    <row r="38" spans="1:10" s="46" customFormat="1" ht="50.25" customHeight="1" hidden="1">
      <c r="A38" s="77" t="s">
        <v>120</v>
      </c>
      <c r="B38" s="65" t="s">
        <v>60</v>
      </c>
      <c r="C38" s="66" t="s">
        <v>119</v>
      </c>
      <c r="D38" s="67">
        <v>0</v>
      </c>
      <c r="E38" s="67">
        <v>0</v>
      </c>
      <c r="F38" s="67">
        <f>D38-E38</f>
        <v>0</v>
      </c>
      <c r="G38" s="45"/>
      <c r="H38" s="45"/>
      <c r="I38" s="45"/>
      <c r="J38" s="45"/>
    </row>
    <row r="39" spans="1:10" s="46" customFormat="1" ht="24" hidden="1">
      <c r="A39" s="78" t="s">
        <v>110</v>
      </c>
      <c r="B39" s="68" t="s">
        <v>60</v>
      </c>
      <c r="C39" s="69" t="s">
        <v>111</v>
      </c>
      <c r="D39" s="70">
        <v>0</v>
      </c>
      <c r="E39" s="70">
        <v>0</v>
      </c>
      <c r="F39" s="62">
        <f>D39-E39</f>
        <v>0</v>
      </c>
      <c r="G39" s="45"/>
      <c r="H39" s="45"/>
      <c r="I39" s="45"/>
      <c r="J39" s="45"/>
    </row>
    <row r="40" spans="1:10" s="46" customFormat="1" ht="36" hidden="1">
      <c r="A40" s="75" t="s">
        <v>109</v>
      </c>
      <c r="B40" s="60" t="s">
        <v>60</v>
      </c>
      <c r="C40" s="61" t="s">
        <v>108</v>
      </c>
      <c r="D40" s="62">
        <v>0</v>
      </c>
      <c r="E40" s="62">
        <v>0</v>
      </c>
      <c r="F40" s="62">
        <f>D40-E40</f>
        <v>0</v>
      </c>
      <c r="G40" s="45"/>
      <c r="H40" s="45"/>
      <c r="I40" s="45"/>
      <c r="J40" s="45"/>
    </row>
    <row r="41" spans="1:10" s="46" customFormat="1" ht="117.75" customHeight="1" hidden="1">
      <c r="A41" s="75" t="s">
        <v>123</v>
      </c>
      <c r="B41" s="60" t="s">
        <v>60</v>
      </c>
      <c r="C41" s="61" t="s">
        <v>122</v>
      </c>
      <c r="D41" s="62">
        <f>D42</f>
        <v>16000</v>
      </c>
      <c r="E41" s="62">
        <f>E42</f>
        <v>0</v>
      </c>
      <c r="F41" s="62">
        <f aca="true" t="shared" si="2" ref="F41:F64">D41-E41</f>
        <v>16000</v>
      </c>
      <c r="G41" s="45"/>
      <c r="H41" s="45"/>
      <c r="I41" s="45"/>
      <c r="J41" s="45"/>
    </row>
    <row r="42" spans="1:10" s="46" customFormat="1" ht="86.25" customHeight="1" hidden="1">
      <c r="A42" s="75" t="s">
        <v>168</v>
      </c>
      <c r="B42" s="60" t="s">
        <v>60</v>
      </c>
      <c r="C42" s="61" t="s">
        <v>74</v>
      </c>
      <c r="D42" s="62">
        <v>16000</v>
      </c>
      <c r="E42" s="62">
        <v>0</v>
      </c>
      <c r="F42" s="62">
        <f t="shared" si="2"/>
        <v>16000</v>
      </c>
      <c r="G42" s="45"/>
      <c r="H42" s="45"/>
      <c r="I42" s="45"/>
      <c r="J42" s="45"/>
    </row>
    <row r="43" spans="1:10" s="46" customFormat="1" ht="22.5" customHeight="1">
      <c r="A43" s="75" t="s">
        <v>151</v>
      </c>
      <c r="B43" s="60" t="s">
        <v>60</v>
      </c>
      <c r="C43" s="61" t="s">
        <v>152</v>
      </c>
      <c r="D43" s="62">
        <f>D44</f>
        <v>2500</v>
      </c>
      <c r="E43" s="62">
        <f>E44</f>
        <v>0</v>
      </c>
      <c r="F43" s="62">
        <f>D43-E43</f>
        <v>2500</v>
      </c>
      <c r="G43" s="45"/>
      <c r="H43" s="45"/>
      <c r="I43" s="45"/>
      <c r="J43" s="45"/>
    </row>
    <row r="44" spans="1:10" s="46" customFormat="1" ht="64.5" customHeight="1">
      <c r="A44" s="75" t="s">
        <v>155</v>
      </c>
      <c r="B44" s="60" t="s">
        <v>60</v>
      </c>
      <c r="C44" s="61" t="s">
        <v>164</v>
      </c>
      <c r="D44" s="62">
        <v>2500</v>
      </c>
      <c r="E44" s="62">
        <v>0</v>
      </c>
      <c r="F44" s="62">
        <f>D44-E44</f>
        <v>2500</v>
      </c>
      <c r="G44" s="45"/>
      <c r="H44" s="45"/>
      <c r="I44" s="45"/>
      <c r="J44" s="45"/>
    </row>
    <row r="45" spans="1:10" s="46" customFormat="1" ht="32.25" customHeight="1">
      <c r="A45" s="176" t="s">
        <v>342</v>
      </c>
      <c r="B45" s="60" t="s">
        <v>60</v>
      </c>
      <c r="C45" s="61" t="s">
        <v>346</v>
      </c>
      <c r="D45" s="62">
        <f>D47</f>
        <v>3000</v>
      </c>
      <c r="E45" s="62">
        <f>E47</f>
        <v>4600</v>
      </c>
      <c r="F45" s="62">
        <v>3000</v>
      </c>
      <c r="G45" s="45"/>
      <c r="H45" s="45"/>
      <c r="I45" s="45"/>
      <c r="J45" s="45"/>
    </row>
    <row r="46" spans="1:10" s="46" customFormat="1" ht="59.25" customHeight="1">
      <c r="A46" s="177" t="s">
        <v>344</v>
      </c>
      <c r="B46" s="60" t="s">
        <v>60</v>
      </c>
      <c r="C46" s="61" t="s">
        <v>326</v>
      </c>
      <c r="D46" s="62">
        <f>D47</f>
        <v>3000</v>
      </c>
      <c r="E46" s="62">
        <f>E47</f>
        <v>4600</v>
      </c>
      <c r="F46" s="62">
        <v>3000</v>
      </c>
      <c r="G46" s="45"/>
      <c r="H46" s="45"/>
      <c r="I46" s="45"/>
      <c r="J46" s="45"/>
    </row>
    <row r="47" spans="1:10" s="46" customFormat="1" ht="106.5" customHeight="1">
      <c r="A47" s="177" t="s">
        <v>345</v>
      </c>
      <c r="B47" s="60" t="s">
        <v>60</v>
      </c>
      <c r="C47" s="61" t="s">
        <v>343</v>
      </c>
      <c r="D47" s="62">
        <v>3000</v>
      </c>
      <c r="E47" s="62">
        <v>4600</v>
      </c>
      <c r="F47" s="62">
        <v>3000</v>
      </c>
      <c r="G47" s="45"/>
      <c r="H47" s="45"/>
      <c r="I47" s="45"/>
      <c r="J47" s="45"/>
    </row>
    <row r="48" spans="1:10" s="46" customFormat="1" ht="23.25" customHeight="1">
      <c r="A48" s="81" t="s">
        <v>65</v>
      </c>
      <c r="B48" s="82" t="s">
        <v>60</v>
      </c>
      <c r="C48" s="83" t="s">
        <v>327</v>
      </c>
      <c r="D48" s="84">
        <f>D51</f>
        <v>8000</v>
      </c>
      <c r="E48" s="84">
        <f>E51</f>
        <v>0</v>
      </c>
      <c r="F48" s="84">
        <f t="shared" si="2"/>
        <v>8000</v>
      </c>
      <c r="G48" s="45"/>
      <c r="H48" s="45"/>
      <c r="I48" s="45"/>
      <c r="J48" s="45"/>
    </row>
    <row r="49" spans="1:10" s="46" customFormat="1" ht="21" customHeight="1" hidden="1">
      <c r="A49" s="78" t="s">
        <v>100</v>
      </c>
      <c r="B49" s="68" t="s">
        <v>60</v>
      </c>
      <c r="C49" s="69" t="s">
        <v>101</v>
      </c>
      <c r="D49" s="70">
        <v>0</v>
      </c>
      <c r="E49" s="70">
        <f>E50</f>
        <v>0</v>
      </c>
      <c r="F49" s="70">
        <f t="shared" si="2"/>
        <v>0</v>
      </c>
      <c r="G49" s="45"/>
      <c r="H49" s="45"/>
      <c r="I49" s="45"/>
      <c r="J49" s="45"/>
    </row>
    <row r="50" spans="1:10" s="46" customFormat="1" ht="22.5" customHeight="1" hidden="1">
      <c r="A50" s="78" t="s">
        <v>102</v>
      </c>
      <c r="B50" s="68" t="s">
        <v>60</v>
      </c>
      <c r="C50" s="69" t="s">
        <v>103</v>
      </c>
      <c r="D50" s="70">
        <v>0</v>
      </c>
      <c r="E50" s="70">
        <v>0</v>
      </c>
      <c r="F50" s="70">
        <f t="shared" si="2"/>
        <v>0</v>
      </c>
      <c r="G50" s="45"/>
      <c r="H50" s="45"/>
      <c r="I50" s="45"/>
      <c r="J50" s="45"/>
    </row>
    <row r="51" spans="1:10" s="46" customFormat="1" ht="12.75">
      <c r="A51" s="75" t="s">
        <v>169</v>
      </c>
      <c r="B51" s="60" t="s">
        <v>60</v>
      </c>
      <c r="C51" s="61" t="s">
        <v>328</v>
      </c>
      <c r="D51" s="62">
        <f>D52</f>
        <v>8000</v>
      </c>
      <c r="E51" s="62">
        <f>E52</f>
        <v>0</v>
      </c>
      <c r="F51" s="62">
        <f t="shared" si="2"/>
        <v>8000</v>
      </c>
      <c r="G51" s="45"/>
      <c r="H51" s="45"/>
      <c r="I51" s="45"/>
      <c r="J51" s="45"/>
    </row>
    <row r="52" spans="1:10" s="46" customFormat="1" ht="24">
      <c r="A52" s="75" t="s">
        <v>170</v>
      </c>
      <c r="B52" s="60" t="s">
        <v>60</v>
      </c>
      <c r="C52" s="61" t="s">
        <v>329</v>
      </c>
      <c r="D52" s="62">
        <v>8000</v>
      </c>
      <c r="E52" s="62">
        <v>0</v>
      </c>
      <c r="F52" s="62">
        <f t="shared" si="2"/>
        <v>8000</v>
      </c>
      <c r="G52" s="45"/>
      <c r="H52" s="45"/>
      <c r="I52" s="45"/>
      <c r="J52" s="45"/>
    </row>
    <row r="53" spans="1:10" s="46" customFormat="1" ht="18.75" customHeight="1">
      <c r="A53" s="81" t="s">
        <v>66</v>
      </c>
      <c r="B53" s="82" t="s">
        <v>60</v>
      </c>
      <c r="C53" s="83" t="s">
        <v>330</v>
      </c>
      <c r="D53" s="84">
        <f>D54</f>
        <v>1862880</v>
      </c>
      <c r="E53" s="84">
        <f>E54</f>
        <v>465297</v>
      </c>
      <c r="F53" s="84">
        <f t="shared" si="2"/>
        <v>1397583</v>
      </c>
      <c r="G53" s="54"/>
      <c r="H53" s="45"/>
      <c r="I53" s="45"/>
      <c r="J53" s="45"/>
    </row>
    <row r="54" spans="1:10" s="46" customFormat="1" ht="38.25" customHeight="1">
      <c r="A54" s="75" t="s">
        <v>67</v>
      </c>
      <c r="B54" s="60" t="s">
        <v>60</v>
      </c>
      <c r="C54" s="61" t="s">
        <v>331</v>
      </c>
      <c r="D54" s="62">
        <f>D55+D60</f>
        <v>1862880</v>
      </c>
      <c r="E54" s="62">
        <f>E55+E60</f>
        <v>465297</v>
      </c>
      <c r="F54" s="62">
        <f t="shared" si="2"/>
        <v>1397583</v>
      </c>
      <c r="G54" s="45"/>
      <c r="H54" s="45"/>
      <c r="I54" s="45"/>
      <c r="J54" s="45"/>
    </row>
    <row r="55" spans="1:10" s="46" customFormat="1" ht="24">
      <c r="A55" s="75" t="s">
        <v>68</v>
      </c>
      <c r="B55" s="60" t="s">
        <v>60</v>
      </c>
      <c r="C55" s="61" t="s">
        <v>332</v>
      </c>
      <c r="D55" s="62">
        <f>D56+D58</f>
        <v>1792000</v>
      </c>
      <c r="E55" s="62">
        <f>E56+E58</f>
        <v>447999</v>
      </c>
      <c r="F55" s="62">
        <f t="shared" si="2"/>
        <v>1344001</v>
      </c>
      <c r="G55" s="45"/>
      <c r="H55" s="45"/>
      <c r="I55" s="45"/>
      <c r="J55" s="45"/>
    </row>
    <row r="56" spans="1:10" s="46" customFormat="1" ht="24">
      <c r="A56" s="75" t="s">
        <v>69</v>
      </c>
      <c r="B56" s="60" t="s">
        <v>60</v>
      </c>
      <c r="C56" s="61" t="s">
        <v>333</v>
      </c>
      <c r="D56" s="62">
        <f>D57</f>
        <v>814000</v>
      </c>
      <c r="E56" s="62">
        <f>E57</f>
        <v>203499</v>
      </c>
      <c r="F56" s="62">
        <f t="shared" si="2"/>
        <v>610501</v>
      </c>
      <c r="G56" s="45"/>
      <c r="H56" s="45"/>
      <c r="I56" s="45"/>
      <c r="J56" s="45"/>
    </row>
    <row r="57" spans="1:10" s="46" customFormat="1" ht="24">
      <c r="A57" s="75" t="s">
        <v>156</v>
      </c>
      <c r="B57" s="60" t="s">
        <v>60</v>
      </c>
      <c r="C57" s="61" t="s">
        <v>334</v>
      </c>
      <c r="D57" s="62">
        <v>814000</v>
      </c>
      <c r="E57" s="62">
        <v>203499</v>
      </c>
      <c r="F57" s="62">
        <f t="shared" si="2"/>
        <v>610501</v>
      </c>
      <c r="G57" s="45"/>
      <c r="H57" s="45"/>
      <c r="I57" s="45"/>
      <c r="J57" s="45"/>
    </row>
    <row r="58" spans="1:10" s="46" customFormat="1" ht="24">
      <c r="A58" s="75" t="s">
        <v>70</v>
      </c>
      <c r="B58" s="60" t="s">
        <v>60</v>
      </c>
      <c r="C58" s="61" t="s">
        <v>335</v>
      </c>
      <c r="D58" s="94">
        <f>D59</f>
        <v>978000</v>
      </c>
      <c r="E58" s="62">
        <f>E59</f>
        <v>244500</v>
      </c>
      <c r="F58" s="62">
        <f t="shared" si="2"/>
        <v>733500</v>
      </c>
      <c r="G58" s="45"/>
      <c r="H58" s="45"/>
      <c r="I58" s="45"/>
      <c r="J58" s="45"/>
    </row>
    <row r="59" spans="1:10" s="46" customFormat="1" ht="48.75" customHeight="1">
      <c r="A59" s="75" t="s">
        <v>157</v>
      </c>
      <c r="B59" s="60" t="s">
        <v>60</v>
      </c>
      <c r="C59" s="61" t="s">
        <v>336</v>
      </c>
      <c r="D59" s="62">
        <v>978000</v>
      </c>
      <c r="E59" s="62">
        <v>244500</v>
      </c>
      <c r="F59" s="62">
        <f t="shared" si="2"/>
        <v>733500</v>
      </c>
      <c r="G59" s="57"/>
      <c r="H59" s="45"/>
      <c r="I59" s="45"/>
      <c r="J59" s="45"/>
    </row>
    <row r="60" spans="1:10" s="46" customFormat="1" ht="39.75" customHeight="1">
      <c r="A60" s="75" t="s">
        <v>71</v>
      </c>
      <c r="B60" s="60" t="s">
        <v>60</v>
      </c>
      <c r="C60" s="61" t="s">
        <v>337</v>
      </c>
      <c r="D60" s="62">
        <f>D61+D63</f>
        <v>70880</v>
      </c>
      <c r="E60" s="62">
        <f>E61+E63</f>
        <v>17298</v>
      </c>
      <c r="F60" s="62">
        <f t="shared" si="2"/>
        <v>53582</v>
      </c>
      <c r="G60" s="53"/>
      <c r="H60" s="53"/>
      <c r="I60" s="45"/>
      <c r="J60" s="45"/>
    </row>
    <row r="61" spans="1:10" s="46" customFormat="1" ht="50.25" customHeight="1">
      <c r="A61" s="75" t="s">
        <v>72</v>
      </c>
      <c r="B61" s="60" t="s">
        <v>60</v>
      </c>
      <c r="C61" s="61" t="s">
        <v>338</v>
      </c>
      <c r="D61" s="62">
        <f>D62</f>
        <v>58955</v>
      </c>
      <c r="E61" s="62">
        <f>E62</f>
        <v>12528</v>
      </c>
      <c r="F61" s="62">
        <f t="shared" si="2"/>
        <v>46427</v>
      </c>
      <c r="G61" s="45"/>
      <c r="H61" s="45"/>
      <c r="I61" s="45"/>
      <c r="J61" s="45"/>
    </row>
    <row r="62" spans="1:10" s="46" customFormat="1" ht="59.25" customHeight="1">
      <c r="A62" s="75" t="s">
        <v>160</v>
      </c>
      <c r="B62" s="60" t="s">
        <v>60</v>
      </c>
      <c r="C62" s="61" t="s">
        <v>339</v>
      </c>
      <c r="D62" s="62">
        <v>58955</v>
      </c>
      <c r="E62" s="62">
        <v>12528</v>
      </c>
      <c r="F62" s="62">
        <f t="shared" si="2"/>
        <v>46427</v>
      </c>
      <c r="G62" s="45"/>
      <c r="H62" s="45"/>
      <c r="I62" s="45"/>
      <c r="J62" s="45"/>
    </row>
    <row r="63" spans="1:10" s="46" customFormat="1" ht="39.75" customHeight="1">
      <c r="A63" s="75" t="s">
        <v>73</v>
      </c>
      <c r="B63" s="60" t="s">
        <v>60</v>
      </c>
      <c r="C63" s="61" t="s">
        <v>340</v>
      </c>
      <c r="D63" s="62">
        <f>D64</f>
        <v>11925</v>
      </c>
      <c r="E63" s="62">
        <f>E64</f>
        <v>4770</v>
      </c>
      <c r="F63" s="62">
        <f t="shared" si="2"/>
        <v>7155</v>
      </c>
      <c r="G63" s="45"/>
      <c r="H63" s="45"/>
      <c r="I63" s="45"/>
      <c r="J63" s="45"/>
    </row>
    <row r="64" spans="1:10" s="46" customFormat="1" ht="51" customHeight="1">
      <c r="A64" s="75" t="s">
        <v>159</v>
      </c>
      <c r="B64" s="60" t="s">
        <v>60</v>
      </c>
      <c r="C64" s="61" t="s">
        <v>341</v>
      </c>
      <c r="D64" s="94">
        <v>11925</v>
      </c>
      <c r="E64" s="62">
        <v>4770</v>
      </c>
      <c r="F64" s="62">
        <f t="shared" si="2"/>
        <v>7155</v>
      </c>
      <c r="G64" s="45"/>
      <c r="H64" s="45"/>
      <c r="I64" s="45"/>
      <c r="J64" s="45"/>
    </row>
    <row r="65" spans="1:6" ht="18" customHeight="1" hidden="1">
      <c r="A65" s="97" t="s">
        <v>146</v>
      </c>
      <c r="B65" s="61" t="s">
        <v>60</v>
      </c>
      <c r="C65" s="96" t="s">
        <v>147</v>
      </c>
      <c r="D65" s="98">
        <f>D67</f>
        <v>436000</v>
      </c>
      <c r="E65" s="98">
        <f>E67</f>
        <v>436000</v>
      </c>
      <c r="F65" s="98">
        <f>D65-E65</f>
        <v>0</v>
      </c>
    </row>
    <row r="66" spans="1:6" ht="24.75" customHeight="1" hidden="1">
      <c r="A66" s="99" t="s">
        <v>148</v>
      </c>
      <c r="B66" s="61" t="s">
        <v>60</v>
      </c>
      <c r="C66" s="96" t="s">
        <v>149</v>
      </c>
      <c r="D66" s="98">
        <f>D67</f>
        <v>436000</v>
      </c>
      <c r="E66" s="98">
        <f>E67</f>
        <v>436000</v>
      </c>
      <c r="F66" s="98">
        <f>D66-E66</f>
        <v>0</v>
      </c>
    </row>
    <row r="67" spans="1:6" ht="25.5" customHeight="1" hidden="1">
      <c r="A67" s="99" t="s">
        <v>158</v>
      </c>
      <c r="B67" s="61" t="s">
        <v>60</v>
      </c>
      <c r="C67" s="96" t="s">
        <v>150</v>
      </c>
      <c r="D67" s="98">
        <v>436000</v>
      </c>
      <c r="E67" s="100">
        <v>436000</v>
      </c>
      <c r="F67" s="98">
        <f>D67-E67</f>
        <v>0</v>
      </c>
    </row>
  </sheetData>
  <sheetProtection/>
  <mergeCells count="7">
    <mergeCell ref="B6:D6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I126"/>
  <sheetViews>
    <sheetView showGridLines="0"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6.75390625" style="0" customWidth="1"/>
    <col min="4" max="4" width="10.875" style="0" customWidth="1"/>
    <col min="5" max="5" width="11.625" style="0" customWidth="1"/>
    <col min="6" max="6" width="12.25390625" style="0" customWidth="1"/>
    <col min="7" max="7" width="13.625" style="0" customWidth="1"/>
    <col min="8" max="9" width="0.74609375" style="0" customWidth="1"/>
  </cols>
  <sheetData>
    <row r="1" spans="1:9" ht="15">
      <c r="A1" s="180" t="s">
        <v>92</v>
      </c>
      <c r="B1" s="180"/>
      <c r="C1" s="180"/>
      <c r="D1" s="180"/>
      <c r="E1" s="180"/>
      <c r="F1" s="27"/>
      <c r="G1" s="25" t="s">
        <v>21</v>
      </c>
      <c r="H1" s="27"/>
      <c r="I1" s="27"/>
    </row>
    <row r="2" spans="1:9" ht="15">
      <c r="A2" s="27"/>
      <c r="B2" s="27"/>
      <c r="C2" s="27"/>
      <c r="D2" s="27"/>
      <c r="E2" s="27"/>
      <c r="F2" s="27"/>
      <c r="G2" s="27"/>
      <c r="H2" s="27"/>
      <c r="I2" s="27"/>
    </row>
    <row r="3" spans="1:9" ht="12.75" customHeight="1">
      <c r="A3" s="37"/>
      <c r="B3" s="34" t="s">
        <v>8</v>
      </c>
      <c r="C3" s="35" t="s">
        <v>7</v>
      </c>
      <c r="D3" s="35" t="s">
        <v>179</v>
      </c>
      <c r="E3" s="35" t="s">
        <v>19</v>
      </c>
      <c r="F3" s="36"/>
      <c r="G3" s="190" t="s">
        <v>12</v>
      </c>
      <c r="H3" s="27"/>
      <c r="I3" s="27"/>
    </row>
    <row r="4" spans="1:9" ht="12.75" customHeight="1">
      <c r="A4" s="42" t="s">
        <v>5</v>
      </c>
      <c r="B4" s="3" t="s">
        <v>9</v>
      </c>
      <c r="C4" s="30" t="s">
        <v>29</v>
      </c>
      <c r="D4" s="30" t="s">
        <v>180</v>
      </c>
      <c r="E4" s="30" t="s">
        <v>20</v>
      </c>
      <c r="F4" s="29" t="s">
        <v>14</v>
      </c>
      <c r="G4" s="191"/>
      <c r="H4" s="27"/>
      <c r="I4" s="27"/>
    </row>
    <row r="5" spans="1:9" ht="11.25" customHeight="1">
      <c r="A5" s="38"/>
      <c r="B5" s="3" t="s">
        <v>10</v>
      </c>
      <c r="C5" s="28" t="s">
        <v>30</v>
      </c>
      <c r="D5" s="28"/>
      <c r="E5" s="28" t="s">
        <v>3</v>
      </c>
      <c r="F5" s="31"/>
      <c r="G5" s="192"/>
      <c r="H5" s="27"/>
      <c r="I5" s="27"/>
    </row>
    <row r="6" spans="1:9" ht="13.5" thickBot="1">
      <c r="A6" s="39">
        <v>1</v>
      </c>
      <c r="B6" s="4">
        <v>2</v>
      </c>
      <c r="C6" s="32">
        <v>3</v>
      </c>
      <c r="D6" s="32"/>
      <c r="E6" s="33" t="s">
        <v>1</v>
      </c>
      <c r="F6" s="33" t="s">
        <v>2</v>
      </c>
      <c r="G6" s="33" t="s">
        <v>6</v>
      </c>
      <c r="H6" s="40"/>
      <c r="I6" s="23"/>
    </row>
    <row r="7" spans="1:7" s="26" customFormat="1" ht="12.75">
      <c r="A7" s="80" t="s">
        <v>35</v>
      </c>
      <c r="B7" s="126">
        <v>200</v>
      </c>
      <c r="C7" s="88" t="s">
        <v>310</v>
      </c>
      <c r="D7" s="88"/>
      <c r="E7" s="93">
        <f>E9+E14+E53+E56+E58+E68+E83+E103+E81+E117</f>
        <v>1924154.29</v>
      </c>
      <c r="F7" s="93">
        <f>F8</f>
        <v>475867.72000000003</v>
      </c>
      <c r="G7" s="93">
        <f>E7-F7</f>
        <v>1448286.57</v>
      </c>
    </row>
    <row r="8" spans="1:7" s="45" customFormat="1" ht="21.75" customHeight="1">
      <c r="A8" s="112" t="s">
        <v>38</v>
      </c>
      <c r="B8" s="113" t="s">
        <v>36</v>
      </c>
      <c r="C8" s="114" t="s">
        <v>311</v>
      </c>
      <c r="D8" s="114"/>
      <c r="E8" s="115">
        <f>E9+E14+E53+E56+E58</f>
        <v>1135012.29</v>
      </c>
      <c r="F8" s="115">
        <f>F9+F14+F53+F56+F58+F68+F81+F83+F103+F117</f>
        <v>475867.72000000003</v>
      </c>
      <c r="G8" s="115">
        <f>E8-F8</f>
        <v>659144.5700000001</v>
      </c>
    </row>
    <row r="9" spans="1:7" s="45" customFormat="1" ht="12.75">
      <c r="A9" s="165" t="s">
        <v>139</v>
      </c>
      <c r="B9" s="166" t="s">
        <v>36</v>
      </c>
      <c r="C9" s="167" t="s">
        <v>257</v>
      </c>
      <c r="D9" s="167"/>
      <c r="E9" s="168">
        <f>E10+E11+E12+E13</f>
        <v>310000</v>
      </c>
      <c r="F9" s="168">
        <f>F10+F11+F12+F13</f>
        <v>107723.86</v>
      </c>
      <c r="G9" s="169">
        <f aca="true" t="shared" si="0" ref="G9:G29">E9-F9</f>
        <v>202276.14</v>
      </c>
    </row>
    <row r="10" spans="1:7" s="45" customFormat="1" ht="22.5">
      <c r="A10" s="79" t="s">
        <v>210</v>
      </c>
      <c r="B10" s="48" t="s">
        <v>36</v>
      </c>
      <c r="C10" s="87" t="s">
        <v>258</v>
      </c>
      <c r="D10" s="87" t="s">
        <v>189</v>
      </c>
      <c r="E10" s="90">
        <v>143380</v>
      </c>
      <c r="F10" s="90">
        <v>61970.76</v>
      </c>
      <c r="G10" s="89">
        <f>E10-F10</f>
        <v>81409.23999999999</v>
      </c>
    </row>
    <row r="11" spans="1:7" s="45" customFormat="1" ht="22.5">
      <c r="A11" s="79" t="s">
        <v>211</v>
      </c>
      <c r="B11" s="48" t="s">
        <v>36</v>
      </c>
      <c r="C11" s="87" t="s">
        <v>259</v>
      </c>
      <c r="D11" s="87" t="s">
        <v>212</v>
      </c>
      <c r="E11" s="90">
        <v>73000</v>
      </c>
      <c r="F11" s="90">
        <v>24004.75</v>
      </c>
      <c r="G11" s="89">
        <f t="shared" si="0"/>
        <v>48995.25</v>
      </c>
    </row>
    <row r="12" spans="1:7" s="45" customFormat="1" ht="22.5">
      <c r="A12" s="79" t="s">
        <v>207</v>
      </c>
      <c r="B12" s="48" t="s">
        <v>36</v>
      </c>
      <c r="C12" s="87" t="s">
        <v>260</v>
      </c>
      <c r="D12" s="87" t="s">
        <v>188</v>
      </c>
      <c r="E12" s="90">
        <v>79500</v>
      </c>
      <c r="F12" s="90">
        <v>14498.9</v>
      </c>
      <c r="G12" s="89">
        <f>E12-F12</f>
        <v>65001.1</v>
      </c>
    </row>
    <row r="13" spans="1:7" s="45" customFormat="1" ht="22.5">
      <c r="A13" s="79" t="s">
        <v>208</v>
      </c>
      <c r="B13" s="48" t="s">
        <v>36</v>
      </c>
      <c r="C13" s="87" t="s">
        <v>261</v>
      </c>
      <c r="D13" s="87" t="s">
        <v>209</v>
      </c>
      <c r="E13" s="90">
        <v>14120</v>
      </c>
      <c r="F13" s="90">
        <v>7249.45</v>
      </c>
      <c r="G13" s="89">
        <f t="shared" si="0"/>
        <v>6870.55</v>
      </c>
    </row>
    <row r="14" spans="1:7" s="45" customFormat="1" ht="12.75">
      <c r="A14" s="165" t="s">
        <v>140</v>
      </c>
      <c r="B14" s="166" t="s">
        <v>36</v>
      </c>
      <c r="C14" s="167" t="s">
        <v>262</v>
      </c>
      <c r="D14" s="167"/>
      <c r="E14" s="168">
        <f>E15+E16+E18+E19+E20+E21+E23+E24+E25+E26+E27+E29+E31+E33+E34+E47+E48+E49+E50+E51+E52</f>
        <v>719012.29</v>
      </c>
      <c r="F14" s="168">
        <f>F15+F16+F18+F19+F20+F21+F23+F24+F25+F26+F27+F29+F31+F33+F34+F47+F48+F49+F50+F51+F52</f>
        <v>232593.35000000003</v>
      </c>
      <c r="G14" s="169">
        <f t="shared" si="0"/>
        <v>486418.94</v>
      </c>
    </row>
    <row r="15" spans="1:7" s="45" customFormat="1" ht="22.5">
      <c r="A15" s="79" t="s">
        <v>210</v>
      </c>
      <c r="B15" s="48" t="s">
        <v>36</v>
      </c>
      <c r="C15" s="87" t="s">
        <v>263</v>
      </c>
      <c r="D15" s="87" t="s">
        <v>189</v>
      </c>
      <c r="E15" s="90">
        <v>339898</v>
      </c>
      <c r="F15" s="90">
        <v>96130.82</v>
      </c>
      <c r="G15" s="89">
        <f>E15-F15</f>
        <v>243767.18</v>
      </c>
    </row>
    <row r="16" spans="1:7" s="45" customFormat="1" ht="32.25" customHeight="1">
      <c r="A16" s="79" t="s">
        <v>211</v>
      </c>
      <c r="B16" s="48" t="s">
        <v>36</v>
      </c>
      <c r="C16" s="87" t="s">
        <v>264</v>
      </c>
      <c r="D16" s="87" t="s">
        <v>212</v>
      </c>
      <c r="E16" s="90">
        <v>48000</v>
      </c>
      <c r="F16" s="90">
        <v>41102.98</v>
      </c>
      <c r="G16" s="89">
        <f t="shared" si="0"/>
        <v>6897.019999999997</v>
      </c>
    </row>
    <row r="17" spans="1:7" s="45" customFormat="1" ht="12.75" hidden="1">
      <c r="A17" s="79" t="s">
        <v>43</v>
      </c>
      <c r="B17" s="48" t="s">
        <v>36</v>
      </c>
      <c r="C17" s="87" t="s">
        <v>75</v>
      </c>
      <c r="D17" s="87"/>
      <c r="E17" s="90">
        <v>0</v>
      </c>
      <c r="F17" s="90">
        <v>0</v>
      </c>
      <c r="G17" s="89">
        <f t="shared" si="0"/>
        <v>0</v>
      </c>
    </row>
    <row r="18" spans="1:7" s="45" customFormat="1" ht="22.5">
      <c r="A18" s="79" t="s">
        <v>207</v>
      </c>
      <c r="B18" s="48" t="s">
        <v>36</v>
      </c>
      <c r="C18" s="87" t="s">
        <v>265</v>
      </c>
      <c r="D18" s="87" t="s">
        <v>188</v>
      </c>
      <c r="E18" s="90">
        <v>150501.21</v>
      </c>
      <c r="F18" s="90">
        <v>18262.73</v>
      </c>
      <c r="G18" s="89">
        <f t="shared" si="0"/>
        <v>132238.47999999998</v>
      </c>
    </row>
    <row r="19" spans="1:7" s="45" customFormat="1" ht="22.5">
      <c r="A19" s="79" t="s">
        <v>208</v>
      </c>
      <c r="B19" s="48" t="s">
        <v>36</v>
      </c>
      <c r="C19" s="87" t="s">
        <v>266</v>
      </c>
      <c r="D19" s="87" t="s">
        <v>209</v>
      </c>
      <c r="E19" s="90">
        <v>17338.79</v>
      </c>
      <c r="F19" s="90">
        <v>17338.79</v>
      </c>
      <c r="G19" s="89">
        <f t="shared" si="0"/>
        <v>0</v>
      </c>
    </row>
    <row r="20" spans="1:7" s="45" customFormat="1" ht="12.75">
      <c r="A20" s="79" t="s">
        <v>203</v>
      </c>
      <c r="B20" s="48" t="s">
        <v>36</v>
      </c>
      <c r="C20" s="87" t="s">
        <v>267</v>
      </c>
      <c r="D20" s="87" t="s">
        <v>204</v>
      </c>
      <c r="E20" s="90">
        <v>20000</v>
      </c>
      <c r="F20" s="90">
        <v>5174.33</v>
      </c>
      <c r="G20" s="89">
        <f>E20-F20</f>
        <v>14825.67</v>
      </c>
    </row>
    <row r="21" spans="1:7" s="45" customFormat="1" ht="33.75" customHeight="1">
      <c r="A21" s="79" t="s">
        <v>205</v>
      </c>
      <c r="B21" s="48" t="s">
        <v>36</v>
      </c>
      <c r="C21" s="87" t="s">
        <v>268</v>
      </c>
      <c r="D21" s="87" t="s">
        <v>206</v>
      </c>
      <c r="E21" s="90">
        <v>5000</v>
      </c>
      <c r="F21" s="90">
        <v>2035</v>
      </c>
      <c r="G21" s="89">
        <f t="shared" si="0"/>
        <v>2965</v>
      </c>
    </row>
    <row r="22" spans="1:7" s="45" customFormat="1" ht="12.75" hidden="1">
      <c r="A22" s="79" t="s">
        <v>45</v>
      </c>
      <c r="B22" s="48" t="s">
        <v>36</v>
      </c>
      <c r="C22" s="87" t="s">
        <v>76</v>
      </c>
      <c r="D22" s="87"/>
      <c r="E22" s="90">
        <v>0</v>
      </c>
      <c r="F22" s="90">
        <v>0</v>
      </c>
      <c r="G22" s="89">
        <f t="shared" si="0"/>
        <v>0</v>
      </c>
    </row>
    <row r="23" spans="1:7" s="45" customFormat="1" ht="22.5">
      <c r="A23" s="79" t="s">
        <v>178</v>
      </c>
      <c r="B23" s="48" t="s">
        <v>36</v>
      </c>
      <c r="C23" s="87" t="s">
        <v>269</v>
      </c>
      <c r="D23" s="87" t="s">
        <v>185</v>
      </c>
      <c r="E23" s="90">
        <v>30200</v>
      </c>
      <c r="F23" s="90">
        <v>21777.14</v>
      </c>
      <c r="G23" s="89">
        <f>E23-F23</f>
        <v>8422.86</v>
      </c>
    </row>
    <row r="24" spans="1:7" s="45" customFormat="1" ht="30" customHeight="1">
      <c r="A24" s="79" t="s">
        <v>197</v>
      </c>
      <c r="B24" s="48" t="s">
        <v>36</v>
      </c>
      <c r="C24" s="87" t="s">
        <v>270</v>
      </c>
      <c r="D24" s="87" t="s">
        <v>198</v>
      </c>
      <c r="E24" s="90">
        <v>10000</v>
      </c>
      <c r="F24" s="90"/>
      <c r="G24" s="89">
        <f t="shared" si="0"/>
        <v>10000</v>
      </c>
    </row>
    <row r="25" spans="1:7" s="45" customFormat="1" ht="35.25" customHeight="1">
      <c r="A25" s="79" t="s">
        <v>177</v>
      </c>
      <c r="B25" s="48" t="s">
        <v>36</v>
      </c>
      <c r="C25" s="87" t="s">
        <v>271</v>
      </c>
      <c r="D25" s="87" t="s">
        <v>184</v>
      </c>
      <c r="E25" s="90">
        <v>17139</v>
      </c>
      <c r="F25" s="90">
        <v>0</v>
      </c>
      <c r="G25" s="89">
        <f>E25-F25</f>
        <v>17139</v>
      </c>
    </row>
    <row r="26" spans="1:7" s="45" customFormat="1" ht="33.75">
      <c r="A26" s="79" t="s">
        <v>195</v>
      </c>
      <c r="B26" s="48" t="s">
        <v>36</v>
      </c>
      <c r="C26" s="87" t="s">
        <v>272</v>
      </c>
      <c r="D26" s="87" t="s">
        <v>196</v>
      </c>
      <c r="E26" s="90">
        <v>10000</v>
      </c>
      <c r="F26" s="90">
        <v>3300</v>
      </c>
      <c r="G26" s="89">
        <f t="shared" si="0"/>
        <v>6700</v>
      </c>
    </row>
    <row r="27" spans="1:7" s="45" customFormat="1" ht="21" customHeight="1">
      <c r="A27" s="79" t="s">
        <v>192</v>
      </c>
      <c r="B27" s="48" t="s">
        <v>36</v>
      </c>
      <c r="C27" s="87" t="s">
        <v>273</v>
      </c>
      <c r="D27" s="87" t="s">
        <v>193</v>
      </c>
      <c r="E27" s="90">
        <v>13974.29</v>
      </c>
      <c r="F27" s="90">
        <v>10700</v>
      </c>
      <c r="G27" s="89">
        <f>E27-F27</f>
        <v>3274.290000000001</v>
      </c>
    </row>
    <row r="28" spans="1:7" s="45" customFormat="1" ht="33.75" hidden="1">
      <c r="A28" s="79" t="s">
        <v>187</v>
      </c>
      <c r="B28" s="48" t="s">
        <v>36</v>
      </c>
      <c r="C28" s="87" t="s">
        <v>247</v>
      </c>
      <c r="D28" s="87" t="s">
        <v>248</v>
      </c>
      <c r="E28" s="90"/>
      <c r="F28" s="90"/>
      <c r="G28" s="89">
        <f>E28-F28</f>
        <v>0</v>
      </c>
    </row>
    <row r="29" spans="1:7" s="45" customFormat="1" ht="30.75" customHeight="1">
      <c r="A29" s="79" t="s">
        <v>194</v>
      </c>
      <c r="B29" s="48" t="s">
        <v>36</v>
      </c>
      <c r="C29" s="87" t="s">
        <v>274</v>
      </c>
      <c r="D29" s="87" t="s">
        <v>202</v>
      </c>
      <c r="E29" s="90">
        <v>15961</v>
      </c>
      <c r="F29" s="90">
        <v>15961</v>
      </c>
      <c r="G29" s="89">
        <f t="shared" si="0"/>
        <v>0</v>
      </c>
    </row>
    <row r="30" spans="1:7" s="45" customFormat="1" ht="1.5" customHeight="1" hidden="1">
      <c r="A30" s="47" t="s">
        <v>91</v>
      </c>
      <c r="B30" s="48" t="s">
        <v>36</v>
      </c>
      <c r="C30" s="87" t="s">
        <v>131</v>
      </c>
      <c r="D30" s="87"/>
      <c r="E30" s="90">
        <v>500</v>
      </c>
      <c r="F30" s="90"/>
      <c r="G30" s="89"/>
    </row>
    <row r="31" spans="1:7" s="45" customFormat="1" ht="22.5" customHeight="1">
      <c r="A31" s="101" t="s">
        <v>200</v>
      </c>
      <c r="B31" s="48" t="s">
        <v>36</v>
      </c>
      <c r="C31" s="87" t="s">
        <v>275</v>
      </c>
      <c r="D31" s="87" t="s">
        <v>201</v>
      </c>
      <c r="E31" s="90">
        <v>0</v>
      </c>
      <c r="F31" s="90">
        <v>0</v>
      </c>
      <c r="G31" s="89">
        <f>E31-F31</f>
        <v>0</v>
      </c>
    </row>
    <row r="32" spans="1:7" s="45" customFormat="1" ht="21" customHeight="1" hidden="1">
      <c r="A32" s="79" t="s">
        <v>91</v>
      </c>
      <c r="B32" s="48" t="s">
        <v>36</v>
      </c>
      <c r="C32" s="87" t="s">
        <v>126</v>
      </c>
      <c r="D32" s="87"/>
      <c r="E32" s="90">
        <v>0</v>
      </c>
      <c r="F32" s="90">
        <v>0</v>
      </c>
      <c r="G32" s="89">
        <f aca="true" t="shared" si="1" ref="G32:G72">E32-F32</f>
        <v>0</v>
      </c>
    </row>
    <row r="33" spans="1:7" s="45" customFormat="1" ht="36" customHeight="1">
      <c r="A33" s="79" t="s">
        <v>249</v>
      </c>
      <c r="B33" s="48" t="s">
        <v>36</v>
      </c>
      <c r="C33" s="87" t="s">
        <v>276</v>
      </c>
      <c r="D33" s="87" t="s">
        <v>248</v>
      </c>
      <c r="E33" s="90">
        <v>10600</v>
      </c>
      <c r="F33" s="90">
        <v>0</v>
      </c>
      <c r="G33" s="89">
        <f>E33-F33</f>
        <v>10600</v>
      </c>
    </row>
    <row r="34" spans="1:7" s="45" customFormat="1" ht="33.75" customHeight="1">
      <c r="A34" s="79" t="s">
        <v>187</v>
      </c>
      <c r="B34" s="48" t="s">
        <v>36</v>
      </c>
      <c r="C34" s="87" t="s">
        <v>277</v>
      </c>
      <c r="D34" s="87" t="s">
        <v>186</v>
      </c>
      <c r="E34" s="90">
        <v>14400</v>
      </c>
      <c r="F34" s="90">
        <v>0</v>
      </c>
      <c r="G34" s="91">
        <f t="shared" si="1"/>
        <v>14400</v>
      </c>
    </row>
    <row r="35" spans="1:7" s="45" customFormat="1" ht="12.75" hidden="1">
      <c r="A35" s="79" t="s">
        <v>50</v>
      </c>
      <c r="B35" s="48" t="s">
        <v>36</v>
      </c>
      <c r="C35" s="87" t="s">
        <v>127</v>
      </c>
      <c r="D35" s="87"/>
      <c r="E35" s="90">
        <v>0</v>
      </c>
      <c r="F35" s="90">
        <v>0</v>
      </c>
      <c r="G35" s="91">
        <f t="shared" si="1"/>
        <v>0</v>
      </c>
    </row>
    <row r="36" spans="1:7" s="45" customFormat="1" ht="12.75" hidden="1">
      <c r="A36" s="79" t="s">
        <v>39</v>
      </c>
      <c r="B36" s="48" t="s">
        <v>36</v>
      </c>
      <c r="C36" s="87" t="s">
        <v>127</v>
      </c>
      <c r="D36" s="87"/>
      <c r="E36" s="90">
        <f>E37</f>
        <v>0</v>
      </c>
      <c r="F36" s="90">
        <v>0</v>
      </c>
      <c r="G36" s="91">
        <f t="shared" si="1"/>
        <v>0</v>
      </c>
    </row>
    <row r="37" spans="1:7" s="45" customFormat="1" ht="22.5" hidden="1">
      <c r="A37" s="79" t="s">
        <v>40</v>
      </c>
      <c r="B37" s="48" t="s">
        <v>36</v>
      </c>
      <c r="C37" s="87" t="s">
        <v>127</v>
      </c>
      <c r="D37" s="87"/>
      <c r="E37" s="90">
        <v>0</v>
      </c>
      <c r="F37" s="90">
        <v>0</v>
      </c>
      <c r="G37" s="91">
        <f t="shared" si="1"/>
        <v>0</v>
      </c>
    </row>
    <row r="38" spans="1:7" s="45" customFormat="1" ht="27" customHeight="1" hidden="1">
      <c r="A38" s="79" t="s">
        <v>41</v>
      </c>
      <c r="B38" s="48" t="s">
        <v>36</v>
      </c>
      <c r="C38" s="87" t="s">
        <v>127</v>
      </c>
      <c r="D38" s="87"/>
      <c r="E38" s="90">
        <v>0</v>
      </c>
      <c r="F38" s="90">
        <v>0</v>
      </c>
      <c r="G38" s="91">
        <f t="shared" si="1"/>
        <v>0</v>
      </c>
    </row>
    <row r="39" spans="1:7" s="45" customFormat="1" ht="24" customHeight="1" hidden="1">
      <c r="A39" s="79" t="s">
        <v>43</v>
      </c>
      <c r="B39" s="48" t="s">
        <v>36</v>
      </c>
      <c r="C39" s="87" t="s">
        <v>127</v>
      </c>
      <c r="D39" s="87"/>
      <c r="E39" s="90">
        <v>0</v>
      </c>
      <c r="F39" s="90">
        <v>0</v>
      </c>
      <c r="G39" s="91">
        <f t="shared" si="1"/>
        <v>0</v>
      </c>
    </row>
    <row r="40" spans="1:7" s="45" customFormat="1" ht="29.25" customHeight="1" hidden="1">
      <c r="A40" s="79" t="s">
        <v>42</v>
      </c>
      <c r="B40" s="48" t="s">
        <v>36</v>
      </c>
      <c r="C40" s="87" t="s">
        <v>127</v>
      </c>
      <c r="D40" s="87"/>
      <c r="E40" s="90">
        <v>0</v>
      </c>
      <c r="F40" s="90">
        <v>0</v>
      </c>
      <c r="G40" s="91">
        <f t="shared" si="1"/>
        <v>0</v>
      </c>
    </row>
    <row r="41" spans="1:7" s="45" customFormat="1" ht="12.75" hidden="1">
      <c r="A41" s="79" t="s">
        <v>44</v>
      </c>
      <c r="B41" s="48" t="s">
        <v>36</v>
      </c>
      <c r="C41" s="87" t="s">
        <v>127</v>
      </c>
      <c r="D41" s="87"/>
      <c r="E41" s="90">
        <v>0</v>
      </c>
      <c r="F41" s="90">
        <v>0</v>
      </c>
      <c r="G41" s="91">
        <f t="shared" si="1"/>
        <v>0</v>
      </c>
    </row>
    <row r="42" spans="1:7" s="45" customFormat="1" ht="12.75" hidden="1">
      <c r="A42" s="79" t="s">
        <v>45</v>
      </c>
      <c r="B42" s="48" t="s">
        <v>36</v>
      </c>
      <c r="C42" s="87" t="s">
        <v>127</v>
      </c>
      <c r="D42" s="87"/>
      <c r="E42" s="90">
        <v>0</v>
      </c>
      <c r="F42" s="90">
        <v>0</v>
      </c>
      <c r="G42" s="91">
        <f t="shared" si="1"/>
        <v>0</v>
      </c>
    </row>
    <row r="43" spans="1:7" s="45" customFormat="1" ht="12.75" hidden="1">
      <c r="A43" s="79" t="s">
        <v>47</v>
      </c>
      <c r="B43" s="48" t="s">
        <v>36</v>
      </c>
      <c r="C43" s="87" t="s">
        <v>127</v>
      </c>
      <c r="D43" s="87"/>
      <c r="E43" s="90">
        <v>0</v>
      </c>
      <c r="F43" s="90">
        <v>0</v>
      </c>
      <c r="G43" s="91">
        <f t="shared" si="1"/>
        <v>0</v>
      </c>
    </row>
    <row r="44" spans="1:7" s="45" customFormat="1" ht="22.5" hidden="1">
      <c r="A44" s="79" t="s">
        <v>48</v>
      </c>
      <c r="B44" s="48" t="s">
        <v>36</v>
      </c>
      <c r="C44" s="87" t="s">
        <v>127</v>
      </c>
      <c r="D44" s="87"/>
      <c r="E44" s="90">
        <v>0</v>
      </c>
      <c r="F44" s="90">
        <v>0</v>
      </c>
      <c r="G44" s="91">
        <f t="shared" si="1"/>
        <v>0</v>
      </c>
    </row>
    <row r="45" spans="1:7" s="45" customFormat="1" ht="22.5" hidden="1">
      <c r="A45" s="79" t="s">
        <v>51</v>
      </c>
      <c r="B45" s="48" t="s">
        <v>36</v>
      </c>
      <c r="C45" s="87" t="s">
        <v>127</v>
      </c>
      <c r="D45" s="87"/>
      <c r="E45" s="90">
        <v>0</v>
      </c>
      <c r="F45" s="90">
        <v>0</v>
      </c>
      <c r="G45" s="91">
        <f t="shared" si="1"/>
        <v>0</v>
      </c>
    </row>
    <row r="46" spans="1:7" s="45" customFormat="1" ht="0.75" customHeight="1" hidden="1">
      <c r="A46" s="79" t="s">
        <v>49</v>
      </c>
      <c r="B46" s="48" t="s">
        <v>36</v>
      </c>
      <c r="C46" s="87" t="s">
        <v>127</v>
      </c>
      <c r="D46" s="87"/>
      <c r="E46" s="90">
        <v>0</v>
      </c>
      <c r="F46" s="90">
        <v>0</v>
      </c>
      <c r="G46" s="91">
        <f t="shared" si="1"/>
        <v>0</v>
      </c>
    </row>
    <row r="47" spans="1:7" s="45" customFormat="1" ht="36" customHeight="1">
      <c r="A47" s="79" t="s">
        <v>187</v>
      </c>
      <c r="B47" s="48" t="s">
        <v>36</v>
      </c>
      <c r="C47" s="87" t="s">
        <v>278</v>
      </c>
      <c r="D47" s="87" t="s">
        <v>250</v>
      </c>
      <c r="E47" s="90">
        <v>14000</v>
      </c>
      <c r="F47" s="90">
        <v>0</v>
      </c>
      <c r="G47" s="91">
        <f>E47-F47</f>
        <v>14000</v>
      </c>
    </row>
    <row r="48" spans="1:7" s="45" customFormat="1" ht="13.5" customHeight="1">
      <c r="A48" s="79" t="s">
        <v>199</v>
      </c>
      <c r="B48" s="48" t="s">
        <v>36</v>
      </c>
      <c r="C48" s="87" t="s">
        <v>279</v>
      </c>
      <c r="D48" s="87" t="s">
        <v>190</v>
      </c>
      <c r="E48" s="90">
        <v>1100</v>
      </c>
      <c r="F48" s="90">
        <v>0</v>
      </c>
      <c r="G48" s="91">
        <f t="shared" si="1"/>
        <v>1100</v>
      </c>
    </row>
    <row r="49" spans="1:7" s="45" customFormat="1" ht="25.5" customHeight="1">
      <c r="A49" s="79" t="s">
        <v>246</v>
      </c>
      <c r="B49" s="48" t="s">
        <v>36</v>
      </c>
      <c r="C49" s="87" t="s">
        <v>280</v>
      </c>
      <c r="D49" s="87" t="s">
        <v>245</v>
      </c>
      <c r="E49" s="90">
        <v>89.44</v>
      </c>
      <c r="F49" s="90">
        <v>0</v>
      </c>
      <c r="G49" s="91">
        <f t="shared" si="1"/>
        <v>89.44</v>
      </c>
    </row>
    <row r="50" spans="1:7" s="45" customFormat="1" ht="13.5" customHeight="1">
      <c r="A50" s="79" t="s">
        <v>199</v>
      </c>
      <c r="B50" s="48" t="s">
        <v>36</v>
      </c>
      <c r="C50" s="87" t="s">
        <v>281</v>
      </c>
      <c r="D50" s="87" t="s">
        <v>190</v>
      </c>
      <c r="E50" s="90">
        <v>519</v>
      </c>
      <c r="F50" s="90">
        <v>519</v>
      </c>
      <c r="G50" s="89">
        <f t="shared" si="1"/>
        <v>0</v>
      </c>
    </row>
    <row r="51" spans="1:7" s="45" customFormat="1" ht="24" customHeight="1">
      <c r="A51" s="79" t="s">
        <v>246</v>
      </c>
      <c r="B51" s="48" t="s">
        <v>36</v>
      </c>
      <c r="C51" s="87" t="s">
        <v>281</v>
      </c>
      <c r="D51" s="87" t="s">
        <v>245</v>
      </c>
      <c r="E51" s="90">
        <v>0</v>
      </c>
      <c r="F51" s="90">
        <v>0</v>
      </c>
      <c r="G51" s="89">
        <f t="shared" si="1"/>
        <v>0</v>
      </c>
    </row>
    <row r="52" spans="1:7" s="45" customFormat="1" ht="24" customHeight="1">
      <c r="A52" s="79" t="s">
        <v>364</v>
      </c>
      <c r="B52" s="48" t="s">
        <v>36</v>
      </c>
      <c r="C52" s="87" t="s">
        <v>365</v>
      </c>
      <c r="D52" s="87" t="s">
        <v>190</v>
      </c>
      <c r="E52" s="90">
        <v>291.56</v>
      </c>
      <c r="F52" s="90">
        <v>291.56</v>
      </c>
      <c r="G52" s="89">
        <f t="shared" si="1"/>
        <v>0</v>
      </c>
    </row>
    <row r="53" spans="1:7" s="45" customFormat="1" ht="60" customHeight="1">
      <c r="A53" s="170" t="s">
        <v>144</v>
      </c>
      <c r="B53" s="171" t="s">
        <v>36</v>
      </c>
      <c r="C53" s="172" t="s">
        <v>282</v>
      </c>
      <c r="D53" s="172"/>
      <c r="E53" s="173">
        <f>E54</f>
        <v>20000</v>
      </c>
      <c r="F53" s="173">
        <f>F55</f>
        <v>0</v>
      </c>
      <c r="G53" s="174">
        <f t="shared" si="1"/>
        <v>20000</v>
      </c>
    </row>
    <row r="54" spans="1:7" s="45" customFormat="1" ht="80.25" customHeight="1">
      <c r="A54" s="102" t="s">
        <v>145</v>
      </c>
      <c r="B54" s="48" t="s">
        <v>36</v>
      </c>
      <c r="C54" s="87" t="s">
        <v>283</v>
      </c>
      <c r="D54" s="87"/>
      <c r="E54" s="90">
        <f>E55</f>
        <v>20000</v>
      </c>
      <c r="F54" s="90">
        <f>F55</f>
        <v>0</v>
      </c>
      <c r="G54" s="89">
        <f t="shared" si="1"/>
        <v>20000</v>
      </c>
    </row>
    <row r="55" spans="1:7" s="45" customFormat="1" ht="33" customHeight="1">
      <c r="A55" s="79" t="s">
        <v>176</v>
      </c>
      <c r="B55" s="48" t="s">
        <v>36</v>
      </c>
      <c r="C55" s="87" t="s">
        <v>284</v>
      </c>
      <c r="D55" s="87" t="s">
        <v>183</v>
      </c>
      <c r="E55" s="90">
        <v>20000</v>
      </c>
      <c r="F55" s="90">
        <v>0</v>
      </c>
      <c r="G55" s="89">
        <f t="shared" si="1"/>
        <v>20000</v>
      </c>
    </row>
    <row r="56" spans="1:7" s="45" customFormat="1" ht="33" customHeight="1">
      <c r="A56" s="165" t="s">
        <v>213</v>
      </c>
      <c r="B56" s="166" t="s">
        <v>36</v>
      </c>
      <c r="C56" s="167" t="s">
        <v>285</v>
      </c>
      <c r="D56" s="167"/>
      <c r="E56" s="168">
        <v>1000</v>
      </c>
      <c r="F56" s="168">
        <v>0</v>
      </c>
      <c r="G56" s="169">
        <f>E56-F56</f>
        <v>1000</v>
      </c>
    </row>
    <row r="57" spans="1:7" s="45" customFormat="1" ht="33" customHeight="1">
      <c r="A57" s="79" t="s">
        <v>214</v>
      </c>
      <c r="B57" s="48" t="s">
        <v>36</v>
      </c>
      <c r="C57" s="87" t="s">
        <v>286</v>
      </c>
      <c r="D57" s="87" t="s">
        <v>201</v>
      </c>
      <c r="E57" s="90">
        <v>1000</v>
      </c>
      <c r="F57" s="90">
        <v>0</v>
      </c>
      <c r="G57" s="89">
        <f>E57-F57</f>
        <v>1000</v>
      </c>
    </row>
    <row r="58" spans="1:7" s="45" customFormat="1" ht="22.5" customHeight="1">
      <c r="A58" s="165" t="s">
        <v>172</v>
      </c>
      <c r="B58" s="175" t="s">
        <v>36</v>
      </c>
      <c r="C58" s="167" t="s">
        <v>287</v>
      </c>
      <c r="D58" s="167"/>
      <c r="E58" s="168">
        <f>E60+E62+E63+E66+E67</f>
        <v>85000</v>
      </c>
      <c r="F58" s="168">
        <f>F59</f>
        <v>22627.61</v>
      </c>
      <c r="G58" s="169">
        <f aca="true" t="shared" si="2" ref="G58:G67">E58-F58</f>
        <v>62372.39</v>
      </c>
    </row>
    <row r="59" spans="1:7" s="45" customFormat="1" ht="24.75" customHeight="1">
      <c r="A59" s="79" t="s">
        <v>173</v>
      </c>
      <c r="B59" s="48" t="s">
        <v>36</v>
      </c>
      <c r="C59" s="87" t="s">
        <v>353</v>
      </c>
      <c r="D59" s="87"/>
      <c r="E59" s="90">
        <f>E60+E62+E63+E64+E65+E66+E67</f>
        <v>85000</v>
      </c>
      <c r="F59" s="90">
        <f>F62+F64+F65+F66+F63+F60</f>
        <v>22627.61</v>
      </c>
      <c r="G59" s="89">
        <f t="shared" si="2"/>
        <v>62372.39</v>
      </c>
    </row>
    <row r="60" spans="1:7" s="45" customFormat="1" ht="24.75" customHeight="1">
      <c r="A60" s="79" t="s">
        <v>178</v>
      </c>
      <c r="B60" s="48" t="s">
        <v>36</v>
      </c>
      <c r="C60" s="87" t="s">
        <v>354</v>
      </c>
      <c r="D60" s="87" t="s">
        <v>185</v>
      </c>
      <c r="E60" s="90">
        <v>22177.44</v>
      </c>
      <c r="F60" s="90">
        <v>19516.63</v>
      </c>
      <c r="G60" s="89">
        <f>E60-F60</f>
        <v>2660.8099999999977</v>
      </c>
    </row>
    <row r="61" spans="1:7" s="45" customFormat="1" ht="24.75" customHeight="1">
      <c r="A61" s="79" t="s">
        <v>352</v>
      </c>
      <c r="B61" s="48" t="s">
        <v>36</v>
      </c>
      <c r="C61" s="87" t="s">
        <v>355</v>
      </c>
      <c r="D61" s="87" t="s">
        <v>198</v>
      </c>
      <c r="E61" s="90"/>
      <c r="F61" s="90"/>
      <c r="G61" s="89"/>
    </row>
    <row r="62" spans="1:7" s="45" customFormat="1" ht="30.75" customHeight="1">
      <c r="A62" s="79" t="s">
        <v>197</v>
      </c>
      <c r="B62" s="48" t="s">
        <v>36</v>
      </c>
      <c r="C62" s="87" t="s">
        <v>356</v>
      </c>
      <c r="D62" s="87" t="s">
        <v>198</v>
      </c>
      <c r="E62" s="90">
        <v>10000</v>
      </c>
      <c r="F62" s="90">
        <v>288.42</v>
      </c>
      <c r="G62" s="89">
        <f t="shared" si="2"/>
        <v>9711.58</v>
      </c>
    </row>
    <row r="63" spans="1:7" s="45" customFormat="1" ht="24.75" customHeight="1">
      <c r="A63" s="79" t="s">
        <v>177</v>
      </c>
      <c r="B63" s="48" t="s">
        <v>36</v>
      </c>
      <c r="C63" s="87" t="s">
        <v>357</v>
      </c>
      <c r="D63" s="87" t="s">
        <v>184</v>
      </c>
      <c r="E63" s="90">
        <v>2822.56</v>
      </c>
      <c r="F63" s="90">
        <v>2822.56</v>
      </c>
      <c r="G63" s="89">
        <f t="shared" si="2"/>
        <v>0</v>
      </c>
    </row>
    <row r="64" spans="1:7" s="45" customFormat="1" ht="36" customHeight="1">
      <c r="A64" s="79" t="s">
        <v>195</v>
      </c>
      <c r="B64" s="48" t="s">
        <v>36</v>
      </c>
      <c r="C64" s="87" t="s">
        <v>358</v>
      </c>
      <c r="D64" s="87" t="s">
        <v>196</v>
      </c>
      <c r="E64" s="90">
        <v>0</v>
      </c>
      <c r="F64" s="90">
        <v>0</v>
      </c>
      <c r="G64" s="89">
        <f t="shared" si="2"/>
        <v>0</v>
      </c>
    </row>
    <row r="65" spans="1:7" s="45" customFormat="1" ht="27" customHeight="1">
      <c r="A65" s="79" t="s">
        <v>192</v>
      </c>
      <c r="B65" s="48" t="s">
        <v>36</v>
      </c>
      <c r="C65" s="87" t="s">
        <v>359</v>
      </c>
      <c r="D65" s="87" t="s">
        <v>193</v>
      </c>
      <c r="E65" s="90">
        <v>0</v>
      </c>
      <c r="F65" s="90">
        <v>0</v>
      </c>
      <c r="G65" s="89">
        <f t="shared" si="2"/>
        <v>0</v>
      </c>
    </row>
    <row r="66" spans="1:7" s="45" customFormat="1" ht="20.25" customHeight="1">
      <c r="A66" s="79" t="s">
        <v>191</v>
      </c>
      <c r="B66" s="48" t="s">
        <v>36</v>
      </c>
      <c r="C66" s="87" t="s">
        <v>360</v>
      </c>
      <c r="D66" s="87" t="s">
        <v>190</v>
      </c>
      <c r="E66" s="90">
        <v>33000</v>
      </c>
      <c r="F66" s="90">
        <v>0</v>
      </c>
      <c r="G66" s="89">
        <f t="shared" si="2"/>
        <v>33000</v>
      </c>
    </row>
    <row r="67" spans="1:7" s="45" customFormat="1" ht="20.25" customHeight="1">
      <c r="A67" s="79" t="s">
        <v>288</v>
      </c>
      <c r="B67" s="48" t="s">
        <v>36</v>
      </c>
      <c r="C67" s="87" t="s">
        <v>361</v>
      </c>
      <c r="D67" s="87" t="s">
        <v>245</v>
      </c>
      <c r="E67" s="90">
        <v>17000</v>
      </c>
      <c r="F67" s="90">
        <v>0</v>
      </c>
      <c r="G67" s="89">
        <f t="shared" si="2"/>
        <v>17000</v>
      </c>
    </row>
    <row r="68" spans="1:7" s="45" customFormat="1" ht="12.75" customHeight="1">
      <c r="A68" s="107" t="s">
        <v>52</v>
      </c>
      <c r="B68" s="108" t="s">
        <v>36</v>
      </c>
      <c r="C68" s="109" t="s">
        <v>289</v>
      </c>
      <c r="D68" s="109"/>
      <c r="E68" s="110">
        <f>E69</f>
        <v>58955</v>
      </c>
      <c r="F68" s="110">
        <f>F69</f>
        <v>12510</v>
      </c>
      <c r="G68" s="111">
        <f t="shared" si="1"/>
        <v>46445</v>
      </c>
    </row>
    <row r="69" spans="1:7" s="45" customFormat="1" ht="66" customHeight="1">
      <c r="A69" s="79" t="s">
        <v>141</v>
      </c>
      <c r="B69" s="48" t="s">
        <v>36</v>
      </c>
      <c r="C69" s="87" t="s">
        <v>290</v>
      </c>
      <c r="D69" s="87"/>
      <c r="E69" s="90">
        <f>E70+E71+E72</f>
        <v>58955</v>
      </c>
      <c r="F69" s="90">
        <f>F70+F71+F72</f>
        <v>12510</v>
      </c>
      <c r="G69" s="89">
        <f t="shared" si="1"/>
        <v>46445</v>
      </c>
    </row>
    <row r="70" spans="1:7" s="45" customFormat="1" ht="10.5" customHeight="1">
      <c r="A70" s="79" t="s">
        <v>210</v>
      </c>
      <c r="B70" s="48" t="s">
        <v>36</v>
      </c>
      <c r="C70" s="87" t="s">
        <v>291</v>
      </c>
      <c r="D70" s="87" t="s">
        <v>189</v>
      </c>
      <c r="E70" s="90">
        <v>40000</v>
      </c>
      <c r="F70" s="90">
        <v>10000</v>
      </c>
      <c r="G70" s="89">
        <f t="shared" si="1"/>
        <v>30000</v>
      </c>
    </row>
    <row r="71" spans="1:7" s="45" customFormat="1" ht="28.5" customHeight="1">
      <c r="A71" s="79" t="s">
        <v>207</v>
      </c>
      <c r="B71" s="48" t="s">
        <v>36</v>
      </c>
      <c r="C71" s="87" t="s">
        <v>292</v>
      </c>
      <c r="D71" s="87" t="s">
        <v>188</v>
      </c>
      <c r="E71" s="90">
        <v>12080</v>
      </c>
      <c r="F71" s="90">
        <v>2510</v>
      </c>
      <c r="G71" s="89">
        <f t="shared" si="1"/>
        <v>9570</v>
      </c>
    </row>
    <row r="72" spans="1:7" s="45" customFormat="1" ht="41.25" customHeight="1">
      <c r="A72" s="79" t="s">
        <v>187</v>
      </c>
      <c r="B72" s="48" t="s">
        <v>36</v>
      </c>
      <c r="C72" s="87" t="s">
        <v>293</v>
      </c>
      <c r="D72" s="87" t="s">
        <v>186</v>
      </c>
      <c r="E72" s="90">
        <v>6875</v>
      </c>
      <c r="F72" s="90">
        <v>0</v>
      </c>
      <c r="G72" s="89">
        <f t="shared" si="1"/>
        <v>6875</v>
      </c>
    </row>
    <row r="73" spans="1:7" s="45" customFormat="1" ht="33.75" hidden="1">
      <c r="A73" s="79" t="s">
        <v>53</v>
      </c>
      <c r="B73" s="48" t="s">
        <v>36</v>
      </c>
      <c r="C73" s="87" t="s">
        <v>77</v>
      </c>
      <c r="D73" s="87"/>
      <c r="E73" s="90">
        <f aca="true" t="shared" si="3" ref="E73:F75">E74</f>
        <v>0</v>
      </c>
      <c r="F73" s="90">
        <f t="shared" si="3"/>
        <v>0</v>
      </c>
      <c r="G73" s="89">
        <f aca="true" t="shared" si="4" ref="G73:G93">E73-F73</f>
        <v>0</v>
      </c>
    </row>
    <row r="74" spans="1:7" s="45" customFormat="1" ht="12.75" hidden="1">
      <c r="A74" s="79" t="s">
        <v>54</v>
      </c>
      <c r="B74" s="48" t="s">
        <v>36</v>
      </c>
      <c r="C74" s="87" t="s">
        <v>78</v>
      </c>
      <c r="D74" s="87"/>
      <c r="E74" s="90">
        <f t="shared" si="3"/>
        <v>0</v>
      </c>
      <c r="F74" s="90">
        <f t="shared" si="3"/>
        <v>0</v>
      </c>
      <c r="G74" s="89">
        <f t="shared" si="4"/>
        <v>0</v>
      </c>
    </row>
    <row r="75" spans="1:7" s="45" customFormat="1" ht="22.5" hidden="1">
      <c r="A75" s="79" t="s">
        <v>48</v>
      </c>
      <c r="B75" s="48" t="s">
        <v>36</v>
      </c>
      <c r="C75" s="87" t="s">
        <v>79</v>
      </c>
      <c r="D75" s="87"/>
      <c r="E75" s="90">
        <f t="shared" si="3"/>
        <v>0</v>
      </c>
      <c r="F75" s="90">
        <f t="shared" si="3"/>
        <v>0</v>
      </c>
      <c r="G75" s="89">
        <f t="shared" si="4"/>
        <v>0</v>
      </c>
    </row>
    <row r="76" spans="1:7" s="45" customFormat="1" ht="21.75" customHeight="1" hidden="1">
      <c r="A76" s="79" t="s">
        <v>49</v>
      </c>
      <c r="B76" s="48" t="s">
        <v>36</v>
      </c>
      <c r="C76" s="87" t="s">
        <v>80</v>
      </c>
      <c r="D76" s="87"/>
      <c r="E76" s="90">
        <v>0</v>
      </c>
      <c r="F76" s="90">
        <v>0</v>
      </c>
      <c r="G76" s="89">
        <f t="shared" si="4"/>
        <v>0</v>
      </c>
    </row>
    <row r="77" spans="1:7" s="45" customFormat="1" ht="22.5" hidden="1">
      <c r="A77" s="79" t="s">
        <v>42</v>
      </c>
      <c r="B77" s="48" t="s">
        <v>36</v>
      </c>
      <c r="C77" s="87" t="s">
        <v>99</v>
      </c>
      <c r="D77" s="87"/>
      <c r="E77" s="90">
        <v>0</v>
      </c>
      <c r="F77" s="90">
        <v>0</v>
      </c>
      <c r="G77" s="89">
        <f t="shared" si="4"/>
        <v>0</v>
      </c>
    </row>
    <row r="78" spans="1:7" s="45" customFormat="1" ht="45" customHeight="1" hidden="1">
      <c r="A78" s="121" t="s">
        <v>165</v>
      </c>
      <c r="B78" s="122" t="s">
        <v>36</v>
      </c>
      <c r="C78" s="123" t="s">
        <v>240</v>
      </c>
      <c r="D78" s="123"/>
      <c r="E78" s="124">
        <f>E79</f>
        <v>0</v>
      </c>
      <c r="F78" s="124">
        <f>F79</f>
        <v>0</v>
      </c>
      <c r="G78" s="125">
        <f>E78-F78</f>
        <v>0</v>
      </c>
    </row>
    <row r="79" spans="1:7" s="45" customFormat="1" ht="33.75" customHeight="1" hidden="1">
      <c r="A79" s="79" t="s">
        <v>166</v>
      </c>
      <c r="B79" s="48" t="s">
        <v>36</v>
      </c>
      <c r="C79" s="87" t="s">
        <v>241</v>
      </c>
      <c r="D79" s="87"/>
      <c r="E79" s="90">
        <f>E80</f>
        <v>0</v>
      </c>
      <c r="F79" s="90">
        <f>F80</f>
        <v>0</v>
      </c>
      <c r="G79" s="89">
        <f>E79-F79</f>
        <v>0</v>
      </c>
    </row>
    <row r="80" spans="1:7" s="45" customFormat="1" ht="24.75" customHeight="1" hidden="1">
      <c r="A80" s="79" t="s">
        <v>177</v>
      </c>
      <c r="B80" s="48" t="s">
        <v>36</v>
      </c>
      <c r="C80" s="87" t="s">
        <v>242</v>
      </c>
      <c r="D80" s="87" t="s">
        <v>184</v>
      </c>
      <c r="E80" s="90"/>
      <c r="F80" s="90">
        <v>0</v>
      </c>
      <c r="G80" s="89">
        <f>E80-F80</f>
        <v>0</v>
      </c>
    </row>
    <row r="81" spans="1:7" s="45" customFormat="1" ht="24.75" customHeight="1">
      <c r="A81" s="79" t="s">
        <v>312</v>
      </c>
      <c r="B81" s="48" t="s">
        <v>36</v>
      </c>
      <c r="C81" s="87" t="s">
        <v>313</v>
      </c>
      <c r="D81" s="87"/>
      <c r="E81" s="90">
        <f>E82</f>
        <v>50000</v>
      </c>
      <c r="F81" s="90">
        <f>F82</f>
        <v>15000</v>
      </c>
      <c r="G81" s="89"/>
    </row>
    <row r="82" spans="1:7" s="45" customFormat="1" ht="39.75" customHeight="1">
      <c r="A82" s="79" t="s">
        <v>295</v>
      </c>
      <c r="B82" s="48" t="s">
        <v>36</v>
      </c>
      <c r="C82" s="87" t="s">
        <v>296</v>
      </c>
      <c r="D82" s="87" t="s">
        <v>196</v>
      </c>
      <c r="E82" s="90">
        <v>50000</v>
      </c>
      <c r="F82" s="90">
        <v>15000</v>
      </c>
      <c r="G82" s="89">
        <f>E82-F82</f>
        <v>35000</v>
      </c>
    </row>
    <row r="83" spans="1:7" s="45" customFormat="1" ht="22.5">
      <c r="A83" s="107" t="s">
        <v>55</v>
      </c>
      <c r="B83" s="108" t="s">
        <v>36</v>
      </c>
      <c r="C83" s="109" t="s">
        <v>294</v>
      </c>
      <c r="D83" s="109"/>
      <c r="E83" s="110">
        <f>E85+E102</f>
        <v>70000</v>
      </c>
      <c r="F83" s="110">
        <f>F84+F100</f>
        <v>26186.72</v>
      </c>
      <c r="G83" s="111">
        <f t="shared" si="4"/>
        <v>43813.28</v>
      </c>
    </row>
    <row r="84" spans="1:7" s="45" customFormat="1" ht="12.75">
      <c r="A84" s="79" t="s">
        <v>299</v>
      </c>
      <c r="B84" s="48" t="s">
        <v>36</v>
      </c>
      <c r="C84" s="87" t="s">
        <v>297</v>
      </c>
      <c r="D84" s="87"/>
      <c r="E84" s="90">
        <f>E102+E85</f>
        <v>70000</v>
      </c>
      <c r="F84" s="90">
        <f>F85</f>
        <v>26186.72</v>
      </c>
      <c r="G84" s="89">
        <f t="shared" si="4"/>
        <v>43813.28</v>
      </c>
    </row>
    <row r="85" spans="1:7" s="45" customFormat="1" ht="22.5">
      <c r="A85" s="79" t="s">
        <v>347</v>
      </c>
      <c r="B85" s="48" t="s">
        <v>36</v>
      </c>
      <c r="C85" s="87" t="s">
        <v>300</v>
      </c>
      <c r="D85" s="87" t="s">
        <v>185</v>
      </c>
      <c r="E85" s="90">
        <v>45000</v>
      </c>
      <c r="F85" s="90">
        <v>26186.72</v>
      </c>
      <c r="G85" s="89">
        <f t="shared" si="4"/>
        <v>18813.28</v>
      </c>
    </row>
    <row r="86" spans="1:7" s="45" customFormat="1" ht="12.75" hidden="1">
      <c r="A86" s="79" t="s">
        <v>56</v>
      </c>
      <c r="B86" s="48" t="s">
        <v>36</v>
      </c>
      <c r="C86" s="87" t="s">
        <v>81</v>
      </c>
      <c r="D86" s="87"/>
      <c r="E86" s="90">
        <f aca="true" t="shared" si="5" ref="E86:F88">E87</f>
        <v>0</v>
      </c>
      <c r="F86" s="90">
        <f t="shared" si="5"/>
        <v>0</v>
      </c>
      <c r="G86" s="89">
        <f t="shared" si="4"/>
        <v>0</v>
      </c>
    </row>
    <row r="87" spans="1:7" s="45" customFormat="1" ht="12.75" hidden="1">
      <c r="A87" s="79" t="s">
        <v>39</v>
      </c>
      <c r="B87" s="48" t="s">
        <v>36</v>
      </c>
      <c r="C87" s="87" t="s">
        <v>82</v>
      </c>
      <c r="D87" s="87"/>
      <c r="E87" s="90">
        <f t="shared" si="5"/>
        <v>0</v>
      </c>
      <c r="F87" s="90">
        <f t="shared" si="5"/>
        <v>0</v>
      </c>
      <c r="G87" s="89">
        <f t="shared" si="4"/>
        <v>0</v>
      </c>
    </row>
    <row r="88" spans="1:7" s="45" customFormat="1" ht="12.75" hidden="1">
      <c r="A88" s="79" t="s">
        <v>44</v>
      </c>
      <c r="B88" s="48" t="s">
        <v>36</v>
      </c>
      <c r="C88" s="87" t="s">
        <v>83</v>
      </c>
      <c r="D88" s="87"/>
      <c r="E88" s="90">
        <f t="shared" si="5"/>
        <v>0</v>
      </c>
      <c r="F88" s="90">
        <f t="shared" si="5"/>
        <v>0</v>
      </c>
      <c r="G88" s="89">
        <f t="shared" si="4"/>
        <v>0</v>
      </c>
    </row>
    <row r="89" spans="1:7" s="45" customFormat="1" ht="22.5" hidden="1">
      <c r="A89" s="79" t="s">
        <v>46</v>
      </c>
      <c r="B89" s="48" t="s">
        <v>36</v>
      </c>
      <c r="C89" s="87" t="s">
        <v>84</v>
      </c>
      <c r="D89" s="87"/>
      <c r="E89" s="90"/>
      <c r="F89" s="90">
        <v>0</v>
      </c>
      <c r="G89" s="89">
        <f t="shared" si="4"/>
        <v>0</v>
      </c>
    </row>
    <row r="90" spans="1:7" s="45" customFormat="1" ht="12.75" hidden="1">
      <c r="A90" s="79" t="s">
        <v>93</v>
      </c>
      <c r="B90" s="48" t="s">
        <v>36</v>
      </c>
      <c r="C90" s="87" t="s">
        <v>94</v>
      </c>
      <c r="D90" s="87"/>
      <c r="E90" s="90">
        <f>E91</f>
        <v>0</v>
      </c>
      <c r="F90" s="90">
        <f>F91</f>
        <v>0</v>
      </c>
      <c r="G90" s="89">
        <f t="shared" si="4"/>
        <v>0</v>
      </c>
    </row>
    <row r="91" spans="1:7" s="45" customFormat="1" ht="12.75" hidden="1">
      <c r="A91" s="79" t="s">
        <v>39</v>
      </c>
      <c r="B91" s="48" t="s">
        <v>36</v>
      </c>
      <c r="C91" s="87" t="s">
        <v>95</v>
      </c>
      <c r="D91" s="87"/>
      <c r="E91" s="90">
        <f>E92</f>
        <v>0</v>
      </c>
      <c r="F91" s="90">
        <f>F92</f>
        <v>0</v>
      </c>
      <c r="G91" s="89">
        <f t="shared" si="4"/>
        <v>0</v>
      </c>
    </row>
    <row r="92" spans="1:7" s="45" customFormat="1" ht="22.5" hidden="1">
      <c r="A92" s="79" t="s">
        <v>49</v>
      </c>
      <c r="B92" s="48" t="s">
        <v>36</v>
      </c>
      <c r="C92" s="87" t="s">
        <v>96</v>
      </c>
      <c r="D92" s="87"/>
      <c r="E92" s="90"/>
      <c r="F92" s="90">
        <v>0</v>
      </c>
      <c r="G92" s="89">
        <f t="shared" si="4"/>
        <v>0</v>
      </c>
    </row>
    <row r="93" spans="1:7" s="45" customFormat="1" ht="12.75" hidden="1">
      <c r="A93" s="79" t="s">
        <v>57</v>
      </c>
      <c r="B93" s="48" t="s">
        <v>36</v>
      </c>
      <c r="C93" s="87" t="s">
        <v>85</v>
      </c>
      <c r="D93" s="87"/>
      <c r="E93" s="90">
        <f>E94+E97</f>
        <v>0</v>
      </c>
      <c r="F93" s="90">
        <f>F94+F97</f>
        <v>0</v>
      </c>
      <c r="G93" s="89">
        <f t="shared" si="4"/>
        <v>0</v>
      </c>
    </row>
    <row r="94" spans="1:7" s="45" customFormat="1" ht="12.75" hidden="1">
      <c r="A94" s="79" t="s">
        <v>39</v>
      </c>
      <c r="B94" s="48" t="s">
        <v>36</v>
      </c>
      <c r="C94" s="87" t="s">
        <v>86</v>
      </c>
      <c r="D94" s="87"/>
      <c r="E94" s="90"/>
      <c r="F94" s="90">
        <f>F95</f>
        <v>0</v>
      </c>
      <c r="G94" s="89">
        <f aca="true" t="shared" si="6" ref="G94:G105">E94-F94</f>
        <v>0</v>
      </c>
    </row>
    <row r="95" spans="1:7" s="45" customFormat="1" ht="12.75" hidden="1">
      <c r="A95" s="79" t="s">
        <v>44</v>
      </c>
      <c r="B95" s="48" t="s">
        <v>36</v>
      </c>
      <c r="C95" s="87" t="s">
        <v>87</v>
      </c>
      <c r="D95" s="87"/>
      <c r="E95" s="90"/>
      <c r="F95" s="90">
        <f>F96</f>
        <v>0</v>
      </c>
      <c r="G95" s="89">
        <f t="shared" si="6"/>
        <v>0</v>
      </c>
    </row>
    <row r="96" spans="1:7" s="45" customFormat="1" ht="22.5" hidden="1">
      <c r="A96" s="79" t="s">
        <v>46</v>
      </c>
      <c r="B96" s="48" t="s">
        <v>36</v>
      </c>
      <c r="C96" s="87" t="s">
        <v>97</v>
      </c>
      <c r="D96" s="87"/>
      <c r="E96" s="90"/>
      <c r="F96" s="90">
        <v>0</v>
      </c>
      <c r="G96" s="89">
        <f t="shared" si="6"/>
        <v>0</v>
      </c>
    </row>
    <row r="97" spans="1:7" s="45" customFormat="1" ht="22.5" hidden="1">
      <c r="A97" s="79" t="s">
        <v>48</v>
      </c>
      <c r="B97" s="48" t="s">
        <v>36</v>
      </c>
      <c r="C97" s="87" t="s">
        <v>88</v>
      </c>
      <c r="D97" s="87"/>
      <c r="E97" s="90">
        <f>E99+E98</f>
        <v>0</v>
      </c>
      <c r="F97" s="90">
        <f>F99+F98</f>
        <v>0</v>
      </c>
      <c r="G97" s="89">
        <f t="shared" si="6"/>
        <v>0</v>
      </c>
    </row>
    <row r="98" spans="1:7" s="45" customFormat="1" ht="21.75" customHeight="1" hidden="1">
      <c r="A98" s="79" t="s">
        <v>91</v>
      </c>
      <c r="B98" s="48" t="s">
        <v>36</v>
      </c>
      <c r="C98" s="87" t="s">
        <v>98</v>
      </c>
      <c r="D98" s="87"/>
      <c r="E98" s="90"/>
      <c r="F98" s="90">
        <v>0</v>
      </c>
      <c r="G98" s="89">
        <f t="shared" si="6"/>
        <v>0</v>
      </c>
    </row>
    <row r="99" spans="1:7" s="45" customFormat="1" ht="22.5" hidden="1">
      <c r="A99" s="79" t="s">
        <v>49</v>
      </c>
      <c r="B99" s="48" t="s">
        <v>36</v>
      </c>
      <c r="C99" s="87" t="s">
        <v>89</v>
      </c>
      <c r="D99" s="87"/>
      <c r="E99" s="90"/>
      <c r="F99" s="90">
        <v>0</v>
      </c>
      <c r="G99" s="89">
        <f t="shared" si="6"/>
        <v>0</v>
      </c>
    </row>
    <row r="100" spans="1:7" s="45" customFormat="1" ht="22.5" hidden="1">
      <c r="A100" s="79" t="s">
        <v>167</v>
      </c>
      <c r="B100" s="48" t="s">
        <v>36</v>
      </c>
      <c r="C100" s="87" t="s">
        <v>243</v>
      </c>
      <c r="D100" s="87"/>
      <c r="E100" s="90">
        <f>E101</f>
        <v>0</v>
      </c>
      <c r="F100" s="90">
        <f>F101</f>
        <v>0</v>
      </c>
      <c r="G100" s="89">
        <f>E100-F100</f>
        <v>0</v>
      </c>
    </row>
    <row r="101" spans="1:7" s="45" customFormat="1" ht="22.5" customHeight="1" hidden="1">
      <c r="A101" s="79" t="s">
        <v>177</v>
      </c>
      <c r="B101" s="48" t="s">
        <v>36</v>
      </c>
      <c r="C101" s="87" t="s">
        <v>244</v>
      </c>
      <c r="D101" s="87" t="s">
        <v>184</v>
      </c>
      <c r="E101" s="90"/>
      <c r="F101" s="90">
        <v>0</v>
      </c>
      <c r="G101" s="89">
        <f>E101-F101</f>
        <v>0</v>
      </c>
    </row>
    <row r="102" spans="1:7" s="45" customFormat="1" ht="33" customHeight="1">
      <c r="A102" s="79" t="s">
        <v>348</v>
      </c>
      <c r="B102" s="48" t="s">
        <v>36</v>
      </c>
      <c r="C102" s="87" t="s">
        <v>298</v>
      </c>
      <c r="D102" s="87" t="s">
        <v>248</v>
      </c>
      <c r="E102" s="90">
        <v>25000</v>
      </c>
      <c r="F102" s="90">
        <v>0</v>
      </c>
      <c r="G102" s="89">
        <v>25000</v>
      </c>
    </row>
    <row r="103" spans="1:7" s="45" customFormat="1" ht="12.75">
      <c r="A103" s="107" t="s">
        <v>107</v>
      </c>
      <c r="B103" s="108" t="s">
        <v>36</v>
      </c>
      <c r="C103" s="109" t="s">
        <v>301</v>
      </c>
      <c r="D103" s="109"/>
      <c r="E103" s="110">
        <f>E104</f>
        <v>560187</v>
      </c>
      <c r="F103" s="110">
        <f>F104</f>
        <v>50459</v>
      </c>
      <c r="G103" s="111">
        <f t="shared" si="6"/>
        <v>509728</v>
      </c>
    </row>
    <row r="104" spans="1:7" s="45" customFormat="1" ht="12.75">
      <c r="A104" s="116" t="s">
        <v>117</v>
      </c>
      <c r="B104" s="117" t="s">
        <v>36</v>
      </c>
      <c r="C104" s="118" t="s">
        <v>302</v>
      </c>
      <c r="D104" s="118"/>
      <c r="E104" s="119">
        <f>E110</f>
        <v>560187</v>
      </c>
      <c r="F104" s="119">
        <f>F110</f>
        <v>50459</v>
      </c>
      <c r="G104" s="120">
        <f t="shared" si="6"/>
        <v>509728</v>
      </c>
    </row>
    <row r="105" spans="1:7" s="45" customFormat="1" ht="69.75" customHeight="1" hidden="1">
      <c r="A105" s="79" t="s">
        <v>171</v>
      </c>
      <c r="B105" s="48" t="s">
        <v>36</v>
      </c>
      <c r="C105" s="87" t="s">
        <v>129</v>
      </c>
      <c r="D105" s="87"/>
      <c r="E105" s="90"/>
      <c r="F105" s="90" t="e">
        <f>#REF!+#REF!</f>
        <v>#REF!</v>
      </c>
      <c r="G105" s="89" t="e">
        <f t="shared" si="6"/>
        <v>#REF!</v>
      </c>
    </row>
    <row r="106" spans="1:7" s="45" customFormat="1" ht="22.5" hidden="1">
      <c r="A106" s="79" t="s">
        <v>58</v>
      </c>
      <c r="B106" s="48" t="s">
        <v>36</v>
      </c>
      <c r="C106" s="87" t="s">
        <v>90</v>
      </c>
      <c r="D106" s="87"/>
      <c r="E106" s="90" t="e">
        <f>#REF!</f>
        <v>#REF!</v>
      </c>
      <c r="F106" s="90" t="e">
        <f>#REF!</f>
        <v>#REF!</v>
      </c>
      <c r="G106" s="89" t="e">
        <f>E106-F106</f>
        <v>#REF!</v>
      </c>
    </row>
    <row r="107" spans="1:7" s="45" customFormat="1" ht="0.75" customHeight="1" hidden="1">
      <c r="A107" s="79" t="s">
        <v>58</v>
      </c>
      <c r="B107" s="48" t="s">
        <v>36</v>
      </c>
      <c r="C107" s="87" t="s">
        <v>116</v>
      </c>
      <c r="D107" s="87"/>
      <c r="E107" s="90">
        <f>E108</f>
        <v>0</v>
      </c>
      <c r="F107" s="90">
        <f>F108</f>
        <v>0</v>
      </c>
      <c r="G107" s="89">
        <f aca="true" t="shared" si="7" ref="G107:G120">E107-F107</f>
        <v>0</v>
      </c>
    </row>
    <row r="108" spans="1:7" s="45" customFormat="1" ht="12.75" hidden="1">
      <c r="A108" s="79" t="s">
        <v>39</v>
      </c>
      <c r="B108" s="48" t="s">
        <v>36</v>
      </c>
      <c r="C108" s="87" t="s">
        <v>115</v>
      </c>
      <c r="D108" s="87"/>
      <c r="E108" s="90">
        <f>E109</f>
        <v>0</v>
      </c>
      <c r="F108" s="90">
        <f>F109</f>
        <v>0</v>
      </c>
      <c r="G108" s="89">
        <f t="shared" si="7"/>
        <v>0</v>
      </c>
    </row>
    <row r="109" spans="1:7" s="45" customFormat="1" ht="12.75" hidden="1">
      <c r="A109" s="79" t="s">
        <v>47</v>
      </c>
      <c r="B109" s="48" t="s">
        <v>36</v>
      </c>
      <c r="C109" s="87" t="s">
        <v>114</v>
      </c>
      <c r="D109" s="87"/>
      <c r="E109" s="90">
        <v>0</v>
      </c>
      <c r="F109" s="90">
        <v>0</v>
      </c>
      <c r="G109" s="89">
        <f t="shared" si="7"/>
        <v>0</v>
      </c>
    </row>
    <row r="110" spans="1:7" s="45" customFormat="1" ht="12.75">
      <c r="A110" s="80" t="s">
        <v>161</v>
      </c>
      <c r="B110" s="73" t="s">
        <v>36</v>
      </c>
      <c r="C110" s="88" t="s">
        <v>303</v>
      </c>
      <c r="D110" s="88"/>
      <c r="E110" s="92">
        <f>E111+E112</f>
        <v>560187</v>
      </c>
      <c r="F110" s="92">
        <f>F111+F112</f>
        <v>50459</v>
      </c>
      <c r="G110" s="93">
        <f t="shared" si="7"/>
        <v>509728</v>
      </c>
    </row>
    <row r="111" spans="1:7" s="45" customFormat="1" ht="33.75">
      <c r="A111" s="79" t="s">
        <v>176</v>
      </c>
      <c r="B111" s="48" t="s">
        <v>36</v>
      </c>
      <c r="C111" s="87" t="s">
        <v>304</v>
      </c>
      <c r="D111" s="87" t="s">
        <v>183</v>
      </c>
      <c r="E111" s="90">
        <v>548262</v>
      </c>
      <c r="F111" s="90">
        <v>45689</v>
      </c>
      <c r="G111" s="89">
        <f t="shared" si="7"/>
        <v>502573</v>
      </c>
    </row>
    <row r="112" spans="1:7" s="45" customFormat="1" ht="36" customHeight="1">
      <c r="A112" s="79" t="s">
        <v>176</v>
      </c>
      <c r="B112" s="48" t="s">
        <v>36</v>
      </c>
      <c r="C112" s="87" t="s">
        <v>305</v>
      </c>
      <c r="D112" s="87" t="s">
        <v>183</v>
      </c>
      <c r="E112" s="90">
        <v>11925</v>
      </c>
      <c r="F112" s="90">
        <v>4770</v>
      </c>
      <c r="G112" s="89">
        <f t="shared" si="7"/>
        <v>7155</v>
      </c>
    </row>
    <row r="113" spans="1:7" s="45" customFormat="1" ht="16.5" customHeight="1" hidden="1">
      <c r="A113" s="107" t="s">
        <v>112</v>
      </c>
      <c r="B113" s="108" t="s">
        <v>36</v>
      </c>
      <c r="C113" s="109" t="s">
        <v>235</v>
      </c>
      <c r="D113" s="109"/>
      <c r="E113" s="110">
        <f>E114</f>
        <v>0</v>
      </c>
      <c r="F113" s="110">
        <f>F114</f>
        <v>0</v>
      </c>
      <c r="G113" s="111">
        <f t="shared" si="7"/>
        <v>0</v>
      </c>
    </row>
    <row r="114" spans="1:7" s="45" customFormat="1" ht="12.75" customHeight="1" hidden="1">
      <c r="A114" s="79" t="s">
        <v>113</v>
      </c>
      <c r="B114" s="48" t="s">
        <v>36</v>
      </c>
      <c r="C114" s="87" t="s">
        <v>236</v>
      </c>
      <c r="D114" s="87"/>
      <c r="E114" s="90">
        <f>E115+E116</f>
        <v>0</v>
      </c>
      <c r="F114" s="90">
        <f>F115+F116</f>
        <v>0</v>
      </c>
      <c r="G114" s="89">
        <f t="shared" si="7"/>
        <v>0</v>
      </c>
    </row>
    <row r="115" spans="1:7" s="45" customFormat="1" ht="57.75" customHeight="1" hidden="1">
      <c r="A115" s="79" t="s">
        <v>175</v>
      </c>
      <c r="B115" s="48" t="s">
        <v>36</v>
      </c>
      <c r="C115" s="87" t="s">
        <v>237</v>
      </c>
      <c r="D115" s="87" t="s">
        <v>182</v>
      </c>
      <c r="E115" s="90"/>
      <c r="F115" s="90">
        <v>0</v>
      </c>
      <c r="G115" s="89">
        <f>E115-F115</f>
        <v>0</v>
      </c>
    </row>
    <row r="116" spans="1:7" s="45" customFormat="1" ht="56.25" customHeight="1" hidden="1">
      <c r="A116" s="79" t="s">
        <v>174</v>
      </c>
      <c r="B116" s="48" t="s">
        <v>36</v>
      </c>
      <c r="C116" s="87" t="s">
        <v>238</v>
      </c>
      <c r="D116" s="87" t="s">
        <v>181</v>
      </c>
      <c r="E116" s="90"/>
      <c r="F116" s="90">
        <v>0</v>
      </c>
      <c r="G116" s="89">
        <f t="shared" si="7"/>
        <v>0</v>
      </c>
    </row>
    <row r="117" spans="1:7" s="45" customFormat="1" ht="23.25" customHeight="1">
      <c r="A117" s="79" t="s">
        <v>306</v>
      </c>
      <c r="B117" s="48" t="s">
        <v>36</v>
      </c>
      <c r="C117" s="87" t="s">
        <v>307</v>
      </c>
      <c r="D117" s="87"/>
      <c r="E117" s="90">
        <f>E118+E119</f>
        <v>50000</v>
      </c>
      <c r="F117" s="90">
        <f>F118+F119</f>
        <v>8767.18</v>
      </c>
      <c r="G117" s="89">
        <f>G118+G119</f>
        <v>41232.82</v>
      </c>
    </row>
    <row r="118" spans="1:7" s="45" customFormat="1" ht="56.25" customHeight="1">
      <c r="A118" s="79" t="s">
        <v>308</v>
      </c>
      <c r="B118" s="48" t="s">
        <v>36</v>
      </c>
      <c r="C118" s="87" t="s">
        <v>349</v>
      </c>
      <c r="D118" s="87" t="s">
        <v>182</v>
      </c>
      <c r="E118" s="90">
        <v>41232.82</v>
      </c>
      <c r="F118" s="90">
        <v>0</v>
      </c>
      <c r="G118" s="89">
        <f>E118-F118</f>
        <v>41232.82</v>
      </c>
    </row>
    <row r="119" spans="1:7" s="45" customFormat="1" ht="56.25" customHeight="1">
      <c r="A119" s="79" t="s">
        <v>309</v>
      </c>
      <c r="B119" s="48" t="s">
        <v>36</v>
      </c>
      <c r="C119" s="87" t="s">
        <v>350</v>
      </c>
      <c r="D119" s="87" t="s">
        <v>181</v>
      </c>
      <c r="E119" s="90">
        <v>8767.18</v>
      </c>
      <c r="F119" s="90">
        <v>8767.18</v>
      </c>
      <c r="G119" s="89">
        <f>E119-F119</f>
        <v>0</v>
      </c>
    </row>
    <row r="120" spans="1:7" s="45" customFormat="1" ht="24.75" customHeight="1">
      <c r="A120" s="79" t="s">
        <v>59</v>
      </c>
      <c r="B120" s="48" t="s">
        <v>37</v>
      </c>
      <c r="C120" s="87" t="s">
        <v>239</v>
      </c>
      <c r="D120" s="87"/>
      <c r="E120" s="90">
        <f>Доходы!D16-Расходы!E7</f>
        <v>-1274.2900000000373</v>
      </c>
      <c r="F120" s="90">
        <f>Доходы!E16-Расходы!F7</f>
        <v>2630.569999999949</v>
      </c>
      <c r="G120" s="89">
        <f t="shared" si="7"/>
        <v>-3904.859999999986</v>
      </c>
    </row>
    <row r="121" spans="5:7" s="18" customFormat="1" ht="12.75">
      <c r="E121" s="26"/>
      <c r="F121" s="26"/>
      <c r="G121" s="26"/>
    </row>
    <row r="126" ht="12.75">
      <c r="E126" s="51"/>
    </row>
  </sheetData>
  <sheetProtection/>
  <mergeCells count="2">
    <mergeCell ref="G3:G5"/>
    <mergeCell ref="A1:E1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scale="85" r:id="rId1"/>
  <rowBreaks count="1" manualBreakCount="1">
    <brk id="5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26.25390625" style="0" customWidth="1"/>
    <col min="2" max="2" width="5.625" style="0" customWidth="1"/>
    <col min="3" max="3" width="20.125" style="0" customWidth="1"/>
    <col min="4" max="4" width="11.75390625" style="0" customWidth="1"/>
    <col min="5" max="5" width="11.125" style="0" customWidth="1"/>
    <col min="6" max="6" width="13.25390625" style="0" customWidth="1"/>
  </cols>
  <sheetData>
    <row r="1" spans="1:6" ht="15">
      <c r="A1" s="194"/>
      <c r="B1" s="194"/>
      <c r="C1" s="194"/>
      <c r="D1" s="194"/>
      <c r="E1" s="194"/>
      <c r="F1" s="194"/>
    </row>
    <row r="2" spans="1:6" ht="12.75">
      <c r="A2" s="127"/>
      <c r="B2" s="128"/>
      <c r="C2" s="129"/>
      <c r="D2" s="130"/>
      <c r="E2" s="131"/>
      <c r="F2" s="132" t="s">
        <v>215</v>
      </c>
    </row>
    <row r="3" spans="1:6" ht="15">
      <c r="A3" s="133" t="s">
        <v>216</v>
      </c>
      <c r="C3" s="134"/>
      <c r="D3" s="135"/>
      <c r="E3" s="136"/>
      <c r="F3" s="137"/>
    </row>
    <row r="4" spans="1:6" ht="12.75">
      <c r="A4" s="15"/>
      <c r="B4" s="138"/>
      <c r="C4" s="139"/>
      <c r="D4" s="140"/>
      <c r="E4" s="140"/>
      <c r="F4" s="139"/>
    </row>
    <row r="5" spans="1:6" ht="12.75">
      <c r="A5" s="195" t="s">
        <v>5</v>
      </c>
      <c r="B5" s="198" t="s">
        <v>24</v>
      </c>
      <c r="C5" s="181" t="s">
        <v>217</v>
      </c>
      <c r="D5" s="186" t="s">
        <v>218</v>
      </c>
      <c r="E5" s="203" t="s">
        <v>14</v>
      </c>
      <c r="F5" s="190" t="s">
        <v>219</v>
      </c>
    </row>
    <row r="6" spans="1:6" ht="12.75">
      <c r="A6" s="196"/>
      <c r="B6" s="199"/>
      <c r="C6" s="201"/>
      <c r="D6" s="182"/>
      <c r="E6" s="204"/>
      <c r="F6" s="206"/>
    </row>
    <row r="7" spans="1:6" ht="12.75">
      <c r="A7" s="196"/>
      <c r="B7" s="199"/>
      <c r="C7" s="201"/>
      <c r="D7" s="182"/>
      <c r="E7" s="204"/>
      <c r="F7" s="207"/>
    </row>
    <row r="8" spans="1:6" ht="12.75">
      <c r="A8" s="196"/>
      <c r="B8" s="199"/>
      <c r="C8" s="201"/>
      <c r="D8" s="182"/>
      <c r="E8" s="204"/>
      <c r="F8" s="207"/>
    </row>
    <row r="9" spans="1:6" ht="12.75">
      <c r="A9" s="197"/>
      <c r="B9" s="200"/>
      <c r="C9" s="202"/>
      <c r="D9" s="183"/>
      <c r="E9" s="205"/>
      <c r="F9" s="208"/>
    </row>
    <row r="10" spans="1:6" ht="13.5" thickBot="1">
      <c r="A10" s="141">
        <v>1</v>
      </c>
      <c r="B10" s="4">
        <v>2</v>
      </c>
      <c r="C10" s="32">
        <v>3</v>
      </c>
      <c r="D10" s="33" t="s">
        <v>1</v>
      </c>
      <c r="E10" s="33" t="s">
        <v>2</v>
      </c>
      <c r="F10" s="33" t="s">
        <v>6</v>
      </c>
    </row>
    <row r="11" spans="1:6" ht="34.5" customHeight="1">
      <c r="A11" s="142" t="s">
        <v>220</v>
      </c>
      <c r="B11" s="143">
        <v>500</v>
      </c>
      <c r="C11" s="144" t="s">
        <v>314</v>
      </c>
      <c r="D11" s="145">
        <f>D12</f>
        <v>1274.2900000000373</v>
      </c>
      <c r="E11" s="145">
        <f>E12</f>
        <v>-2631.210000000021</v>
      </c>
      <c r="F11" s="145">
        <f>D11-E11</f>
        <v>3905.500000000058</v>
      </c>
    </row>
    <row r="12" spans="1:6" ht="39" customHeight="1">
      <c r="A12" s="142" t="s">
        <v>221</v>
      </c>
      <c r="B12" s="146">
        <v>700</v>
      </c>
      <c r="C12" s="147" t="s">
        <v>315</v>
      </c>
      <c r="D12" s="148">
        <f>D13+D14</f>
        <v>1274.2900000000373</v>
      </c>
      <c r="E12" s="149">
        <f>E13+E14</f>
        <v>-2631.210000000021</v>
      </c>
      <c r="F12" s="145">
        <f aca="true" t="shared" si="0" ref="F12:F20">D12-E12</f>
        <v>3905.500000000058</v>
      </c>
    </row>
    <row r="13" spans="1:6" ht="28.5" customHeight="1">
      <c r="A13" s="150" t="s">
        <v>222</v>
      </c>
      <c r="B13" s="146">
        <v>700</v>
      </c>
      <c r="C13" s="147" t="s">
        <v>316</v>
      </c>
      <c r="D13" s="148">
        <v>-1922880</v>
      </c>
      <c r="E13" s="151">
        <v>-478498.93</v>
      </c>
      <c r="F13" s="145">
        <f t="shared" si="0"/>
        <v>-1444381.07</v>
      </c>
    </row>
    <row r="14" spans="1:6" ht="27.75" customHeight="1">
      <c r="A14" s="150" t="s">
        <v>223</v>
      </c>
      <c r="B14" s="146">
        <v>700</v>
      </c>
      <c r="C14" s="147" t="s">
        <v>317</v>
      </c>
      <c r="D14" s="148">
        <v>1924154.29</v>
      </c>
      <c r="E14" s="152">
        <v>475867.72</v>
      </c>
      <c r="F14" s="145">
        <f t="shared" si="0"/>
        <v>1448286.57</v>
      </c>
    </row>
    <row r="15" spans="1:6" ht="33.75" customHeight="1">
      <c r="A15" s="150" t="s">
        <v>224</v>
      </c>
      <c r="B15" s="146">
        <v>710</v>
      </c>
      <c r="C15" s="147" t="s">
        <v>318</v>
      </c>
      <c r="D15" s="148">
        <f>D13</f>
        <v>-1922880</v>
      </c>
      <c r="E15" s="148">
        <f>E13</f>
        <v>-478498.93</v>
      </c>
      <c r="F15" s="145">
        <f t="shared" si="0"/>
        <v>-1444381.07</v>
      </c>
    </row>
    <row r="16" spans="1:6" ht="31.5" customHeight="1">
      <c r="A16" s="150" t="s">
        <v>225</v>
      </c>
      <c r="B16" s="146">
        <v>710</v>
      </c>
      <c r="C16" s="147" t="s">
        <v>319</v>
      </c>
      <c r="D16" s="148">
        <f>D15</f>
        <v>-1922880</v>
      </c>
      <c r="E16" s="148">
        <f>E15</f>
        <v>-478498.93</v>
      </c>
      <c r="F16" s="145">
        <f t="shared" si="0"/>
        <v>-1444381.07</v>
      </c>
    </row>
    <row r="17" spans="1:6" ht="39" customHeight="1">
      <c r="A17" s="150" t="s">
        <v>226</v>
      </c>
      <c r="B17" s="146">
        <v>710</v>
      </c>
      <c r="C17" s="147" t="s">
        <v>320</v>
      </c>
      <c r="D17" s="148">
        <f>D16</f>
        <v>-1922880</v>
      </c>
      <c r="E17" s="148">
        <f>E16</f>
        <v>-478498.93</v>
      </c>
      <c r="F17" s="145">
        <f t="shared" si="0"/>
        <v>-1444381.07</v>
      </c>
    </row>
    <row r="18" spans="1:6" ht="21.75" customHeight="1">
      <c r="A18" s="150" t="s">
        <v>227</v>
      </c>
      <c r="B18" s="146">
        <v>720</v>
      </c>
      <c r="C18" s="147" t="s">
        <v>321</v>
      </c>
      <c r="D18" s="148">
        <f>D14</f>
        <v>1924154.29</v>
      </c>
      <c r="E18" s="148">
        <f>E14</f>
        <v>475867.72</v>
      </c>
      <c r="F18" s="145">
        <f t="shared" si="0"/>
        <v>1448286.57</v>
      </c>
    </row>
    <row r="19" spans="1:6" ht="27" customHeight="1">
      <c r="A19" s="150" t="s">
        <v>228</v>
      </c>
      <c r="B19" s="146">
        <v>720</v>
      </c>
      <c r="C19" s="147" t="s">
        <v>322</v>
      </c>
      <c r="D19" s="148">
        <f>D14</f>
        <v>1924154.29</v>
      </c>
      <c r="E19" s="148">
        <f>E14</f>
        <v>475867.72</v>
      </c>
      <c r="F19" s="145">
        <f t="shared" si="0"/>
        <v>1448286.57</v>
      </c>
    </row>
    <row r="20" spans="1:6" ht="37.5" customHeight="1">
      <c r="A20" s="150" t="s">
        <v>229</v>
      </c>
      <c r="B20" s="153" t="s">
        <v>230</v>
      </c>
      <c r="C20" s="147" t="s">
        <v>323</v>
      </c>
      <c r="D20" s="148">
        <f>D14</f>
        <v>1924154.29</v>
      </c>
      <c r="E20" s="148">
        <f>E19</f>
        <v>475867.72</v>
      </c>
      <c r="F20" s="145">
        <f t="shared" si="0"/>
        <v>1448286.57</v>
      </c>
    </row>
    <row r="21" spans="1:6" ht="12.75">
      <c r="A21" s="18"/>
      <c r="B21" s="18"/>
      <c r="C21" s="18"/>
      <c r="D21" s="26"/>
      <c r="E21" s="26"/>
      <c r="F21" s="26"/>
    </row>
    <row r="22" spans="1:6" ht="12.75">
      <c r="A22" s="193" t="s">
        <v>251</v>
      </c>
      <c r="B22" s="193"/>
      <c r="C22" s="154" t="s">
        <v>324</v>
      </c>
      <c r="D22" s="26"/>
      <c r="E22" s="26"/>
      <c r="F22" s="26"/>
    </row>
    <row r="23" spans="1:6" ht="12.75">
      <c r="A23" s="155" t="s">
        <v>231</v>
      </c>
      <c r="B23" s="156"/>
      <c r="C23" s="155" t="s">
        <v>232</v>
      </c>
      <c r="E23" s="157"/>
      <c r="F23" s="158"/>
    </row>
    <row r="24" spans="1:6" ht="12.75">
      <c r="A24" s="159"/>
      <c r="B24" s="159"/>
      <c r="C24" s="159"/>
      <c r="D24" s="160"/>
      <c r="E24" s="157"/>
      <c r="F24" s="158"/>
    </row>
    <row r="25" spans="1:6" ht="12.75">
      <c r="A25" s="6" t="s">
        <v>233</v>
      </c>
      <c r="B25" s="6"/>
      <c r="C25" s="161" t="s">
        <v>325</v>
      </c>
      <c r="D25" s="160"/>
      <c r="E25" s="157"/>
      <c r="F25" s="158"/>
    </row>
    <row r="26" spans="1:6" ht="12.75">
      <c r="A26" s="155" t="s">
        <v>231</v>
      </c>
      <c r="B26" s="127"/>
      <c r="C26" s="155" t="s">
        <v>232</v>
      </c>
      <c r="D26" s="160"/>
      <c r="E26" s="157"/>
      <c r="F26" s="158"/>
    </row>
    <row r="27" spans="1:6" ht="12.75">
      <c r="A27" s="6"/>
      <c r="B27" s="6"/>
      <c r="C27" s="127"/>
      <c r="D27" s="160"/>
      <c r="E27" s="157"/>
      <c r="F27" s="158"/>
    </row>
    <row r="28" spans="1:6" ht="12.75">
      <c r="A28" s="6" t="s">
        <v>366</v>
      </c>
      <c r="B28" s="162"/>
      <c r="C28" s="162"/>
      <c r="D28" s="26"/>
      <c r="E28" s="26"/>
      <c r="F28" s="26"/>
    </row>
    <row r="29" spans="1:6" ht="12.75">
      <c r="A29" s="163"/>
      <c r="B29" s="163"/>
      <c r="C29" s="164"/>
      <c r="D29" s="160"/>
      <c r="E29" s="157"/>
      <c r="F29" s="158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Наталья</cp:lastModifiedBy>
  <cp:lastPrinted>2016-04-05T06:23:26Z</cp:lastPrinted>
  <dcterms:created xsi:type="dcterms:W3CDTF">1999-06-18T11:49:53Z</dcterms:created>
  <dcterms:modified xsi:type="dcterms:W3CDTF">2016-04-07T07:59:40Z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