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50" windowHeight="646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calcMode="manual" fullCalcOnLoad="1"/>
</workbook>
</file>

<file path=xl/sharedStrings.xml><?xml version="1.0" encoding="utf-8"?>
<sst xmlns="http://schemas.openxmlformats.org/spreadsheetml/2006/main" count="1292" uniqueCount="424">
  <si>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</si>
  <si>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</si>
  <si>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</si>
  <si>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</si>
  <si>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</si>
  <si>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</si>
  <si>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</si>
  <si>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</si>
  <si>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</si>
  <si>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</si>
  <si>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</si>
  <si>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</si>
  <si>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</si>
  <si>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</si>
  <si>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</si>
  <si>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</si>
  <si>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</si>
  <si>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</si>
  <si>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</si>
  <si>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</si>
  <si>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</si>
  <si>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</si>
  <si>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</si>
  <si>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</si>
  <si>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</si>
  <si>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</si>
  <si>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</si>
  <si>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</si>
  <si>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</si>
  <si>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</si>
  <si>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</si>
  <si>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</si>
  <si>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</si>
  <si>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</si>
  <si>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</si>
  <si>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</si>
  <si>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</si>
  <si>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</si>
  <si>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</si>
  <si>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</si>
  <si>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</si>
  <si>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</si>
  <si>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</si>
  <si>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</si>
  <si>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</si>
  <si>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</si>
  <si>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</si>
  <si>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</si>
  <si>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</si>
  <si>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</si>
  <si>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</si>
  <si>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</si>
  <si>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</si>
  <si>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</si>
  <si>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</si>
  <si>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</si>
  <si>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</si>
  <si>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</si>
  <si>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</si>
  <si>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</si>
  <si>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</si>
  <si>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</si>
  <si>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</si>
  <si>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</si>
  <si>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</si>
  <si>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</si>
  <si>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</si>
  <si>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</si>
  <si>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</si>
  <si>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</si>
  <si>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</si>
  <si>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</si>
  <si>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</si>
  <si>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</si>
  <si>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</si>
  <si>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</si>
  <si>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</si>
  <si>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</si>
  <si>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</si>
  <si>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</si>
  <si>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</si>
  <si>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</si>
  <si>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</si>
  <si>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</si>
  <si>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</si>
  <si>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</si>
  <si>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</si>
  <si>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</si>
  <si>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</si>
  <si>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</si>
  <si>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</si>
  <si>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</si>
  <si>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</si>
  <si>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</si>
  <si>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</si>
  <si>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00685000000000000000</t>
  </si>
  <si>
    <t>00610000000000000000</t>
  </si>
  <si>
    <t>00611400000000000000</t>
  </si>
  <si>
    <t>00611406000000000430</t>
  </si>
  <si>
    <t>00611406010000000430</t>
  </si>
  <si>
    <t>00611700000000000000</t>
  </si>
  <si>
    <t>00620000000000000000</t>
  </si>
  <si>
    <t>00620200000000000000</t>
  </si>
  <si>
    <t>00620201000000000151</t>
  </si>
  <si>
    <t>00620201001000000151</t>
  </si>
  <si>
    <t>00620201001100000151</t>
  </si>
  <si>
    <t>00620201003000000151</t>
  </si>
  <si>
    <t>00620201003100000151</t>
  </si>
  <si>
    <t>00620202000000000151</t>
  </si>
  <si>
    <t>00620202999000000151</t>
  </si>
  <si>
    <t>00620202999100000151</t>
  </si>
  <si>
    <t>00620203000000000151</t>
  </si>
  <si>
    <t>00620203015000000151</t>
  </si>
  <si>
    <t>00620203015100000151</t>
  </si>
  <si>
    <t>00620203024000000151</t>
  </si>
  <si>
    <t>00620203024100000151</t>
  </si>
  <si>
    <t>00611105035100000120</t>
  </si>
  <si>
    <t>00696000000000000000</t>
  </si>
  <si>
    <t>00601000000000000000</t>
  </si>
  <si>
    <t>00601040020400500212</t>
  </si>
  <si>
    <t>00601040020400500222</t>
  </si>
  <si>
    <t>00602000000000000000</t>
  </si>
  <si>
    <t>00603000000000000000</t>
  </si>
  <si>
    <t>00603107950100500000</t>
  </si>
  <si>
    <t>00603107950100500300</t>
  </si>
  <si>
    <t>00603107950100500340</t>
  </si>
  <si>
    <t>00605000000000000000</t>
  </si>
  <si>
    <t>00605036000200500200</t>
  </si>
  <si>
    <t>00605036000200500220</t>
  </si>
  <si>
    <t>00605036000200500225</t>
  </si>
  <si>
    <t>00608000000000000000</t>
  </si>
  <si>
    <t>00608014409900001222</t>
  </si>
  <si>
    <t>00608014429900001200</t>
  </si>
  <si>
    <t>00608014429900001223</t>
  </si>
  <si>
    <t>00608014429900001225</t>
  </si>
  <si>
    <t>00608015310210001000</t>
  </si>
  <si>
    <t>00679000000000000000</t>
  </si>
  <si>
    <t>Увеличение стоимости основных средств</t>
  </si>
  <si>
    <t>04118075</t>
  </si>
  <si>
    <t>15234852000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</si>
  <si>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</si>
  <si>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</si>
  <si>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</si>
  <si>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</si>
  <si>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</si>
  <si>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ГОСУДАРСТВЕННАЯ ПОШЛИНА</t>
  </si>
  <si>
    <t>00610800000000000000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</si>
  <si>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</si>
  <si>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00610804000010000110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</si>
  <si>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</si>
  <si>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00604015100302013213</t>
  </si>
  <si>
    <t>Общеэкономические вопросы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</si>
  <si>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</si>
  <si>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</si>
  <si>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</si>
  <si>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</si>
  <si>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Прочие работы, услуги</t>
  </si>
  <si>
    <t>00604123380000500226</t>
  </si>
  <si>
    <t>00604123380000000000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</si>
  <si>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</si>
  <si>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</si>
  <si>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</si>
  <si>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</si>
  <si>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00811105000000000120</t>
  </si>
  <si>
    <t>00011100000000000000</t>
  </si>
  <si>
    <t>18210606020000000110</t>
  </si>
  <si>
    <t>18210606013100000110</t>
  </si>
  <si>
    <t>18210606010000000110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</si>
  <si>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</si>
  <si>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</si>
  <si>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</si>
  <si>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</si>
  <si>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</si>
  <si>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</si>
  <si>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</si>
  <si>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18210503010010000110</t>
  </si>
  <si>
    <t>006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</si>
  <si>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</si>
  <si>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</si>
  <si>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</si>
  <si>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</si>
  <si>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</si>
  <si>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</si>
  <si>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</si>
  <si>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</si>
  <si>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</si>
  <si>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00610010000000000000</t>
  </si>
  <si>
    <t>00608019221100001200</t>
  </si>
  <si>
    <t xml:space="preserve">  КУЛЬТУРА</t>
  </si>
  <si>
    <t>00608010000000000000</t>
  </si>
  <si>
    <t>18210900000000000000</t>
  </si>
  <si>
    <t>ЗАДОЛЖЕННОСТЬ И ПЕРЕРАСЧЕТЫ ПО ОТМЕНЕННЫМ ПЛАТЕЖАМ, СБОРАМ И ИНЫМ ОБЯЗАТЕЛЬНЫМ ПЛАТЕЖАМ</t>
  </si>
  <si>
    <t>Перелазская сельская администрация Красногорского района Брянской области</t>
  </si>
  <si>
    <t>00811105013100000120</t>
  </si>
  <si>
    <t>00811105013000000120</t>
  </si>
  <si>
    <t>00611105035000000120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</si>
  <si>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</si>
  <si>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</si>
  <si>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</si>
  <si>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</si>
  <si>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</si>
  <si>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</si>
  <si>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00601020020300120200</t>
  </si>
  <si>
    <t>00601020020300120210</t>
  </si>
  <si>
    <t>00601020020300120211</t>
  </si>
  <si>
    <t>00601020020300120213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</si>
  <si>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</si>
  <si>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</si>
  <si>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</si>
  <si>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</si>
  <si>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</si>
  <si>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00601040020400000000</t>
  </si>
  <si>
    <t>00601040020400120200</t>
  </si>
  <si>
    <t>00601040020400120210</t>
  </si>
  <si>
    <t>00601040020400120211</t>
  </si>
  <si>
    <t>00601040020400120213</t>
  </si>
  <si>
    <t>Иные закупки товаров, работ и услуг для муниципальных нужд</t>
  </si>
  <si>
    <t>00601040020400240221</t>
  </si>
  <si>
    <t>00601040020400240223</t>
  </si>
  <si>
    <t>00601040020400240225</t>
  </si>
  <si>
    <t>00601040020400240226</t>
  </si>
  <si>
    <t>00601040020400240290</t>
  </si>
  <si>
    <t>00601040020400240300</t>
  </si>
  <si>
    <t>0061040020400240310</t>
  </si>
  <si>
    <t>00601040020400240340</t>
  </si>
  <si>
    <t>18210102010011000110</t>
  </si>
  <si>
    <t>00601020020300000000</t>
  </si>
  <si>
    <t>Уплата налога на имущество организаций и земельного налога</t>
  </si>
  <si>
    <t>00601040020400851000</t>
  </si>
  <si>
    <t>00601040020400851290</t>
  </si>
  <si>
    <t>Уплата прочих налогов, сборов и иных обязательных платежей</t>
  </si>
  <si>
    <t>00601040020400852000</t>
  </si>
  <si>
    <t xml:space="preserve"> Прочие  расходы</t>
  </si>
  <si>
    <t>00601040020400852290</t>
  </si>
  <si>
    <t>00601110700500000000</t>
  </si>
  <si>
    <t xml:space="preserve">  Итого расходов по 01110700500000</t>
  </si>
  <si>
    <t>РЕЗЕРВНЫЕ ФОНДЫ</t>
  </si>
  <si>
    <t>00601110000000000000</t>
  </si>
  <si>
    <t>00601110700500870290</t>
  </si>
  <si>
    <t>00604000000000000000</t>
  </si>
  <si>
    <t>00604090000000000000</t>
  </si>
  <si>
    <t>Дорожное хозяйство (дорожные фонды)</t>
  </si>
  <si>
    <t>Работы, услуги по содержанию имущества</t>
  </si>
  <si>
    <t>00604093150120000000</t>
  </si>
  <si>
    <t>00604093150120240225</t>
  </si>
  <si>
    <t>Ремонт автомобильных дорог общего пользования местного значения поселений</t>
  </si>
  <si>
    <t>00604123380000200000</t>
  </si>
  <si>
    <t xml:space="preserve">  Итого расходов по 04123380000200</t>
  </si>
  <si>
    <t>00604123380000240220</t>
  </si>
  <si>
    <t>00604123380000240226</t>
  </si>
  <si>
    <t>00605036000100240200</t>
  </si>
  <si>
    <t>00605036000100240220</t>
  </si>
  <si>
    <t>00605036000100240223</t>
  </si>
  <si>
    <t>Безвозмездные перечисления государственным и муниципальным организациям</t>
  </si>
  <si>
    <t>00608014429900611241</t>
  </si>
  <si>
    <t>00608014429900611241(210)</t>
  </si>
  <si>
    <t>00608014429900611241(211)</t>
  </si>
  <si>
    <t>00608014429900611241(213)</t>
  </si>
  <si>
    <t>00608014429900611241(220)</t>
  </si>
  <si>
    <t>00608014429900611241(226)</t>
  </si>
  <si>
    <t>00608014429900611241(300)</t>
  </si>
  <si>
    <t>Предоставление субсидий муниципальным бюджетным, автономным учреждениям и иным некоммерческим организациям</t>
  </si>
  <si>
    <t>00610014910100300000</t>
  </si>
  <si>
    <t xml:space="preserve">  Итого расходов по 100149100100300</t>
  </si>
  <si>
    <t>00610014910100312200</t>
  </si>
  <si>
    <t>00610014910100312263</t>
  </si>
  <si>
    <r>
  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</si>
  <si>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 xml:space="preserve">      Единый сельскохозяйственный налог (за налоговые периоды, истекшие до 1 января 2011 года)</t>
  </si>
  <si>
    <t>18210503020010000110</t>
  </si>
  <si>
    <t>00611406013100000430</t>
  </si>
  <si>
    <t xml:space="preserve">Перелазское сельское поселение </t>
  </si>
  <si>
    <t>00601040020400240000</t>
  </si>
  <si>
    <t>00605036000500240340</t>
  </si>
  <si>
    <t>00605036000500240310</t>
  </si>
  <si>
    <t>00605036000500240300</t>
  </si>
  <si>
    <t>00605036000500240225</t>
  </si>
  <si>
    <t>00605036000500240220</t>
  </si>
  <si>
    <t>00605036000500240000</t>
  </si>
  <si>
    <t>00605036000500000000</t>
  </si>
  <si>
    <t>00601065210631540251</t>
  </si>
  <si>
    <t>00601065210631540250</t>
  </si>
  <si>
    <t>00601065210631540200</t>
  </si>
  <si>
    <t>00601065210631500000</t>
  </si>
  <si>
    <t>00604093150111240225</t>
  </si>
  <si>
    <t>00604093150111000000</t>
  </si>
  <si>
    <t>00604093150110240225</t>
  </si>
  <si>
    <t>00604093150110000000</t>
  </si>
  <si>
    <t>00608014429900611241(29006)</t>
  </si>
  <si>
    <t>00608014429900611241(34006)</t>
  </si>
  <si>
    <t>00601040020400240310</t>
  </si>
  <si>
    <t>00604093150121240225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</si>
  <si>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</si>
  <si>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ремонт автодорог общего пользования местного значения за счет средств областного бюджета</t>
  </si>
  <si>
    <t>00608014429900611241(31006)</t>
  </si>
  <si>
    <t>содержание и ремонт автодорог общего пользования местного значения за счет средств областного бюджета</t>
  </si>
  <si>
    <t>содержание и ремонт автодорог общего пользования местного значения за счет средств местного бюджета</t>
  </si>
  <si>
    <t>Субсидии бюджетным учреждениям на иные цели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</si>
  <si>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</si>
  <si>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</si>
  <si>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</si>
  <si>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Субсидии бюджетным учреждениям на финансовое
обеспечение государственного задания на оказание
государственных услуг (выполнение работ)
</t>
  </si>
  <si>
    <t>00608015310212611241</t>
  </si>
  <si>
    <t>Прочие выплаты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</si>
  <si>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</si>
  <si>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00620204014100000151</t>
  </si>
  <si>
    <t>Иные межбюджетные трансферты</t>
  </si>
  <si>
    <t>00620204000000000151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</si>
  <si>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</si>
  <si>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00620204014000000151</t>
  </si>
  <si>
    <t>Обеспечение мероприятий по капитальному ремонту жилья</t>
  </si>
  <si>
    <t>Жилищное хозяйство</t>
  </si>
  <si>
    <t>00605013430000240225</t>
  </si>
  <si>
    <t>00605013430000240000</t>
  </si>
  <si>
    <t>00605013430000000000</t>
  </si>
  <si>
    <t>00605010000000000000</t>
  </si>
  <si>
    <t>00605036000000000000</t>
  </si>
  <si>
    <t>00610804020011000110</t>
  </si>
  <si>
    <t>00605036000500240226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</si>
  <si>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</si>
  <si>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</si>
  <si>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</si>
  <si>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</si>
  <si>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</si>
  <si>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</si>
  <si>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</si>
  <si>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>006301050000000000000</t>
  </si>
  <si>
    <t xml:space="preserve">  Увеличение остатков средств  бюджетов</t>
  </si>
  <si>
    <t>00601050000000000500</t>
  </si>
  <si>
    <t xml:space="preserve">  Уменьшение остатков средств  бюджетов</t>
  </si>
  <si>
    <t>00601050000000000600</t>
  </si>
  <si>
    <t xml:space="preserve">  Увеличение прочих остатков средств  бюджетов</t>
  </si>
  <si>
    <t>00601050200000000500</t>
  </si>
  <si>
    <t xml:space="preserve">  Увеличение прочих  остатков денежных средств  бюджетов</t>
  </si>
  <si>
    <t>00601050201000000510</t>
  </si>
  <si>
    <t xml:space="preserve">  Увеличение прочих  остатков денежных средств  бюджетов поселений</t>
  </si>
  <si>
    <t>00601050201100000510</t>
  </si>
  <si>
    <t>Уменьшение прочих остатков средств  бюджетов</t>
  </si>
  <si>
    <t>00601050200000000600</t>
  </si>
  <si>
    <t>Уменьшение прочих остатков средств  денежных бюджетов</t>
  </si>
  <si>
    <t>00601050201000000610</t>
  </si>
  <si>
    <t>Уменьшение  прочих  остатков денежных средств  бюджетов поселений</t>
  </si>
  <si>
    <t>720</t>
  </si>
  <si>
    <t>00601050201100000610</t>
  </si>
  <si>
    <t>В.М.Левицкий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</si>
  <si>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</si>
  <si>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</si>
  <si>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</si>
  <si>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</si>
  <si>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</si>
  <si>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</si>
  <si>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Е.К.Лапоух</t>
  </si>
  <si>
    <t>Руководитель                                                             _________________</t>
  </si>
  <si>
    <t xml:space="preserve">  Итого расходов по 01137951100000</t>
  </si>
  <si>
    <t>00601137951100240225</t>
  </si>
  <si>
    <t>00601137951100240000</t>
  </si>
  <si>
    <t>00601137951100000000</t>
  </si>
  <si>
    <t>00601130000000000000</t>
  </si>
  <si>
    <t>ДРУГИЕ ОБЩЕГОСУДАРСТВЕННЫЕ ВОПРОСЫ</t>
  </si>
  <si>
    <t>00608014409900611241(212)</t>
  </si>
  <si>
    <t>00620705030100000180</t>
  </si>
  <si>
    <t>00620700000000000180</t>
  </si>
  <si>
    <t>Прочие безвозмездные поступления в бюджеты поселений</t>
  </si>
  <si>
    <t xml:space="preserve">  ПРОЧИЕ БЕЗВОЗМЕЗДНЫЕ ПОСТУПЛЕНИЯ</t>
  </si>
  <si>
    <t>006900000000000000000</t>
  </si>
  <si>
    <t>00620705000100000180</t>
  </si>
  <si>
    <t xml:space="preserve">  НАЛОГИ НА ТОВАРЫ (РАБОТЫ УСЛУГИ), РЕАЛИЗУЕМЫЕ НА ТЕРРИТОРИИ РОССИЙСКОЙ ФЕДЕРАЦИИ</t>
  </si>
  <si>
    <t>10010300000000000000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</si>
  <si>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</si>
  <si>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</si>
  <si>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</si>
  <si>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</si>
  <si>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10010302260010000110</t>
  </si>
  <si>
    <t>Доходы от уплаты акцизов на маторные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</si>
  <si>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</si>
  <si>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перегонный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</si>
  <si>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00602030905118120213(365)</t>
  </si>
  <si>
    <t>00602030905118120211(365)</t>
  </si>
  <si>
    <t>00602030905118120210</t>
  </si>
  <si>
    <t>00602030905118120200</t>
  </si>
  <si>
    <t>00602030905118000000</t>
  </si>
  <si>
    <t xml:space="preserve">  Итого расходов по 02030905118000</t>
  </si>
  <si>
    <t>ЖИЛИЩНО-КОММУНАЛЬНОЕ ХОЗЯЙСТВО</t>
  </si>
  <si>
    <t>Благоустройство</t>
  </si>
  <si>
    <t>00608010901421611241(26306)</t>
  </si>
  <si>
    <t>00608010901421611241(21206)</t>
  </si>
  <si>
    <t>00608010901421611200</t>
  </si>
  <si>
    <t>00608010901421611000</t>
  </si>
  <si>
    <t>00608010901421000000</t>
  </si>
  <si>
    <t>00608014450000611241</t>
  </si>
  <si>
    <t>00608014450000611241(210)</t>
  </si>
  <si>
    <t>00608014450000611241(220)</t>
  </si>
  <si>
    <t>00608014450000611241(22506)</t>
  </si>
  <si>
    <t>00608014450000611241(29006)</t>
  </si>
  <si>
    <t>00608014450000611241(300)</t>
  </si>
  <si>
    <t>00608014450000611241(34006)</t>
  </si>
  <si>
    <t>00608014450000611241(31006)</t>
  </si>
  <si>
    <t>00608014450000611241(22606)</t>
  </si>
  <si>
    <t>00608014450000611241(22306)</t>
  </si>
  <si>
    <t>00608014450000611241(21306)</t>
  </si>
  <si>
    <t>00608014450000611241(21106)</t>
  </si>
  <si>
    <t>00602030905118240300</t>
  </si>
  <si>
    <t>00602030905118240340(365)</t>
  </si>
  <si>
    <t>00608014409900611241</t>
  </si>
  <si>
    <t>00608014409900611241(22306)</t>
  </si>
  <si>
    <t>00608014409900611241(22606)</t>
  </si>
  <si>
    <t>00608014409900611241(29006)</t>
  </si>
  <si>
    <t>18210102030010000110</t>
  </si>
  <si>
    <t>00611714000000000180</t>
  </si>
  <si>
    <t>Средства самооблажения граждан</t>
  </si>
  <si>
    <t>00611714030100000180</t>
  </si>
  <si>
    <t>Средства самооблажения граждан, зачисляемые в бюджеты поселений</t>
  </si>
  <si>
    <t>00605036000100240226</t>
  </si>
  <si>
    <t>00608017951100000000</t>
  </si>
  <si>
    <t>00608017951100612000</t>
  </si>
  <si>
    <t>00608017951100612241</t>
  </si>
  <si>
    <t>00608017951100612241(00606)</t>
  </si>
  <si>
    <t>00601070200002000000</t>
  </si>
  <si>
    <t xml:space="preserve">         Проведение выборов и референдумов</t>
  </si>
  <si>
    <t xml:space="preserve">         Специальные расходы</t>
  </si>
  <si>
    <t>00601070200002880000</t>
  </si>
  <si>
    <t>00601070200002880290</t>
  </si>
  <si>
    <t>на 1 декабря 2014 г.</t>
  </si>
  <si>
    <t>01.12.2014</t>
  </si>
  <si>
    <t>" 2 "  декабря  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</si>
</sst>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6"/>
      <name val="Arial Cyr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center" shrinkToFit="1"/>
    </xf>
    <xf numFmtId="175" fontId="4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9" xfId="0" applyNumberFormat="1" applyFont="1" applyFill="1" applyBorder="1" applyAlignment="1">
      <alignment horizontal="left" wrapText="1" indent="2"/>
    </xf>
    <xf numFmtId="4" fontId="4" fillId="0" borderId="19" xfId="0" applyNumberFormat="1" applyFont="1" applyFill="1" applyBorder="1" applyAlignment="1">
      <alignment horizontal="right" shrinkToFit="1"/>
    </xf>
    <xf numFmtId="49" fontId="4" fillId="0" borderId="19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shrinkToFi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2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shrinkToFit="1"/>
    </xf>
    <xf numFmtId="4" fontId="4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49" fontId="25" fillId="0" borderId="19" xfId="0" applyNumberFormat="1" applyFont="1" applyBorder="1" applyAlignment="1">
      <alignment horizontal="center" shrinkToFit="1"/>
    </xf>
    <xf numFmtId="49" fontId="25" fillId="0" borderId="19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right" shrinkToFit="1"/>
    </xf>
    <xf numFmtId="0" fontId="25" fillId="0" borderId="19" xfId="0" applyNumberFormat="1" applyFont="1" applyBorder="1" applyAlignment="1">
      <alignment horizontal="left" wrapText="1" indent="2"/>
    </xf>
    <xf numFmtId="0" fontId="25" fillId="18" borderId="19" xfId="0" applyNumberFormat="1" applyFont="1" applyFill="1" applyBorder="1" applyAlignment="1">
      <alignment horizontal="left" wrapText="1" indent="2"/>
    </xf>
    <xf numFmtId="49" fontId="25" fillId="18" borderId="19" xfId="0" applyNumberFormat="1" applyFont="1" applyFill="1" applyBorder="1" applyAlignment="1">
      <alignment horizontal="center" shrinkToFit="1"/>
    </xf>
    <xf numFmtId="49" fontId="25" fillId="18" borderId="19" xfId="0" applyNumberFormat="1" applyFont="1" applyFill="1" applyBorder="1" applyAlignment="1">
      <alignment horizontal="center"/>
    </xf>
    <xf numFmtId="4" fontId="25" fillId="18" borderId="19" xfId="0" applyNumberFormat="1" applyFont="1" applyFill="1" applyBorder="1" applyAlignment="1">
      <alignment horizontal="right" shrinkToFit="1"/>
    </xf>
    <xf numFmtId="0" fontId="25" fillId="15" borderId="19" xfId="0" applyNumberFormat="1" applyFont="1" applyFill="1" applyBorder="1" applyAlignment="1">
      <alignment horizontal="left" wrapText="1" indent="2"/>
    </xf>
    <xf numFmtId="49" fontId="25" fillId="15" borderId="19" xfId="0" applyNumberFormat="1" applyFont="1" applyFill="1" applyBorder="1" applyAlignment="1">
      <alignment horizontal="center" shrinkToFit="1"/>
    </xf>
    <xf numFmtId="49" fontId="25" fillId="15" borderId="19" xfId="0" applyNumberFormat="1" applyFont="1" applyFill="1" applyBorder="1" applyAlignment="1">
      <alignment horizontal="center"/>
    </xf>
    <xf numFmtId="4" fontId="25" fillId="15" borderId="19" xfId="0" applyNumberFormat="1" applyFont="1" applyFill="1" applyBorder="1" applyAlignment="1">
      <alignment horizontal="right" shrinkToFit="1"/>
    </xf>
    <xf numFmtId="175" fontId="4" fillId="15" borderId="19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27" fillId="0" borderId="19" xfId="0" applyFont="1" applyBorder="1" applyAlignment="1">
      <alignment horizontal="center" wrapText="1"/>
    </xf>
    <xf numFmtId="0" fontId="25" fillId="0" borderId="23" xfId="0" applyFont="1" applyBorder="1" applyAlignment="1">
      <alignment horizontal="left" wrapText="1"/>
    </xf>
    <xf numFmtId="0" fontId="27" fillId="0" borderId="2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19" xfId="0" applyNumberFormat="1" applyFont="1" applyFill="1" applyBorder="1" applyAlignment="1">
      <alignment horizontal="left" vertical="justify" wrapText="1" indent="2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5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0" fontId="4" fillId="0" borderId="19" xfId="0" applyNumberFormat="1" applyFont="1" applyBorder="1" applyAlignment="1">
      <alignment wrapText="1"/>
    </xf>
    <xf numFmtId="175" fontId="4" fillId="0" borderId="24" xfId="0" applyNumberFormat="1" applyFont="1" applyBorder="1" applyAlignment="1">
      <alignment horizontal="right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30" fillId="19" borderId="19" xfId="0" applyFont="1" applyFill="1" applyBorder="1" applyAlignment="1">
      <alignment vertical="top" wrapText="1"/>
    </xf>
    <xf numFmtId="0" fontId="25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280"/>
  <sheetViews>
    <sheetView tabSelected="1" zoomScalePageLayoutView="0" workbookViewId="0" topLeftCell="A244">
      <selection activeCell="A249" sqref="A249:F280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 t="s">
        <v>421</v>
      </c>
      <c r="C4" s="41"/>
      <c r="D4" s="41"/>
      <c r="E4" s="8" t="s">
        <v>16</v>
      </c>
      <c r="F4" s="12" t="s">
        <v>422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138</v>
      </c>
      <c r="G5" s="20"/>
      <c r="H5" s="21"/>
    </row>
    <row r="6" spans="1:8" s="19" customFormat="1" ht="26.25" customHeight="1">
      <c r="A6" s="6" t="s">
        <v>26</v>
      </c>
      <c r="B6" s="123" t="s">
        <v>192</v>
      </c>
      <c r="C6" s="124"/>
      <c r="D6" s="124"/>
      <c r="E6" s="24" t="s">
        <v>27</v>
      </c>
      <c r="F6" s="57" t="s">
        <v>176</v>
      </c>
      <c r="G6" s="20"/>
      <c r="H6" s="21"/>
    </row>
    <row r="7" spans="1:8" s="19" customFormat="1" ht="13.5" customHeight="1">
      <c r="A7" s="6" t="s">
        <v>17</v>
      </c>
      <c r="B7" s="6"/>
      <c r="C7" s="64" t="s">
        <v>270</v>
      </c>
      <c r="D7" s="5"/>
      <c r="E7" s="5" t="s">
        <v>28</v>
      </c>
      <c r="F7" s="54" t="s">
        <v>139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8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</row>
    <row r="10" spans="1:8" ht="14.25" customHeight="1">
      <c r="A10" s="125" t="s">
        <v>11</v>
      </c>
      <c r="B10" s="125"/>
      <c r="C10" s="125"/>
      <c r="D10" s="125"/>
      <c r="E10" s="125"/>
      <c r="F10" s="125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26" t="s">
        <v>5</v>
      </c>
      <c r="B12" s="126" t="s">
        <v>24</v>
      </c>
      <c r="C12" s="43" t="s">
        <v>31</v>
      </c>
      <c r="D12" s="131" t="s">
        <v>13</v>
      </c>
      <c r="E12" s="131" t="s">
        <v>14</v>
      </c>
      <c r="F12" s="134" t="s">
        <v>12</v>
      </c>
      <c r="G12" s="61"/>
      <c r="H12" s="60"/>
    </row>
    <row r="13" spans="1:6" ht="9.75" customHeight="1">
      <c r="A13" s="127"/>
      <c r="B13" s="129"/>
      <c r="C13" s="43" t="s">
        <v>32</v>
      </c>
      <c r="D13" s="132"/>
      <c r="E13" s="132"/>
      <c r="F13" s="129"/>
    </row>
    <row r="14" spans="1:6" ht="9.75" customHeight="1">
      <c r="A14" s="128"/>
      <c r="B14" s="130"/>
      <c r="C14" s="43" t="s">
        <v>30</v>
      </c>
      <c r="D14" s="133"/>
      <c r="E14" s="133"/>
      <c r="F14" s="130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80" t="s">
        <v>34</v>
      </c>
      <c r="B16" s="65" t="s">
        <v>61</v>
      </c>
      <c r="C16" s="66" t="s">
        <v>95</v>
      </c>
      <c r="D16" s="67">
        <f>D17+D64</f>
        <v>3394609</v>
      </c>
      <c r="E16" s="67">
        <f>E17+E64</f>
        <v>3034472.95</v>
      </c>
      <c r="F16" s="67">
        <f>D16-E16</f>
        <v>360136.0499999998</v>
      </c>
      <c r="G16" s="44"/>
      <c r="H16" s="44"/>
      <c r="I16" s="44"/>
      <c r="J16" s="44"/>
    </row>
    <row r="17" spans="1:10" s="49" customFormat="1" ht="24">
      <c r="A17" s="68" t="s">
        <v>62</v>
      </c>
      <c r="B17" s="65" t="s">
        <v>61</v>
      </c>
      <c r="C17" s="66" t="s">
        <v>96</v>
      </c>
      <c r="D17" s="67">
        <f>D18+D33+D49+D55+D59+D43+D29+D24</f>
        <v>1361970</v>
      </c>
      <c r="E17" s="67">
        <f>E18+E33+E49+E55+E59+E43+E29+E24</f>
        <v>1071302.9500000002</v>
      </c>
      <c r="F17" s="67">
        <f>D17-E17</f>
        <v>290667.0499999998</v>
      </c>
      <c r="G17" s="48"/>
      <c r="H17" s="48"/>
      <c r="I17" s="48"/>
      <c r="J17" s="48"/>
    </row>
    <row r="18" spans="1:10" s="49" customFormat="1" ht="20.25" customHeight="1">
      <c r="A18" s="69" t="s">
        <v>63</v>
      </c>
      <c r="B18" s="70" t="s">
        <v>61</v>
      </c>
      <c r="C18" s="71" t="s">
        <v>173</v>
      </c>
      <c r="D18" s="72">
        <f>D19+D23</f>
        <v>193700</v>
      </c>
      <c r="E18" s="72">
        <f>E19+E23+E22</f>
        <v>197654.21000000002</v>
      </c>
      <c r="F18" s="72">
        <f aca="true" t="shared" si="0" ref="F18:F78">D18-E18</f>
        <v>-3954.210000000021</v>
      </c>
      <c r="G18" s="48"/>
      <c r="H18" s="48"/>
      <c r="I18" s="48"/>
      <c r="J18" s="48"/>
    </row>
    <row r="19" spans="1:10" s="49" customFormat="1" ht="13.5" customHeight="1">
      <c r="A19" s="68" t="s">
        <v>64</v>
      </c>
      <c r="B19" s="65" t="s">
        <v>61</v>
      </c>
      <c r="C19" s="66" t="s">
        <v>172</v>
      </c>
      <c r="D19" s="67">
        <f>D21</f>
        <v>193700</v>
      </c>
      <c r="E19" s="67">
        <f>E21</f>
        <v>195945.48</v>
      </c>
      <c r="F19" s="67">
        <f t="shared" si="0"/>
        <v>-2245.4800000000105</v>
      </c>
      <c r="G19" s="48"/>
      <c r="H19" s="48"/>
      <c r="I19" s="48"/>
      <c r="J19" s="48"/>
    </row>
    <row r="20" spans="1:10" s="49" customFormat="1" ht="77.25" customHeight="1" hidden="1">
      <c r="A20" s="78" t="s">
        <v>200</v>
      </c>
      <c r="B20" s="65" t="s">
        <v>61</v>
      </c>
      <c r="C20" s="66" t="s">
        <v>201</v>
      </c>
      <c r="D20" s="67">
        <v>0</v>
      </c>
      <c r="E20" s="67">
        <v>0</v>
      </c>
      <c r="F20" s="67">
        <f t="shared" si="0"/>
        <v>0</v>
      </c>
      <c r="G20" s="48"/>
      <c r="H20" s="48"/>
      <c r="I20" s="48"/>
      <c r="J20" s="48"/>
    </row>
    <row r="21" spans="1:10" s="49" customFormat="1" ht="101.25" customHeight="1">
      <c r="A21" s="81" t="s">
        <v>266</v>
      </c>
      <c r="B21" s="65" t="s">
        <v>61</v>
      </c>
      <c r="C21" s="66" t="s">
        <v>225</v>
      </c>
      <c r="D21" s="67">
        <v>193700</v>
      </c>
      <c r="E21" s="67">
        <v>195945.48</v>
      </c>
      <c r="F21" s="67">
        <f t="shared" si="0"/>
        <v>-2245.4800000000105</v>
      </c>
      <c r="G21" s="48"/>
      <c r="H21" s="48"/>
      <c r="I21" s="48"/>
      <c r="J21" s="48"/>
    </row>
    <row r="22" spans="1:10" s="49" customFormat="1" ht="66" customHeight="1" hidden="1">
      <c r="A22" s="82" t="s">
        <v>299</v>
      </c>
      <c r="B22" s="65" t="s">
        <v>61</v>
      </c>
      <c r="C22" s="66" t="s">
        <v>298</v>
      </c>
      <c r="D22" s="67">
        <v>0</v>
      </c>
      <c r="E22" s="67">
        <v>0</v>
      </c>
      <c r="F22" s="67">
        <f t="shared" si="0"/>
        <v>0</v>
      </c>
      <c r="G22" s="48"/>
      <c r="H22" s="48"/>
      <c r="I22" s="48"/>
      <c r="J22" s="48"/>
    </row>
    <row r="23" spans="1:10" s="49" customFormat="1" ht="69.75" customHeight="1">
      <c r="A23" s="81" t="s">
        <v>291</v>
      </c>
      <c r="B23" s="65" t="s">
        <v>61</v>
      </c>
      <c r="C23" s="66" t="s">
        <v>406</v>
      </c>
      <c r="D23" s="67">
        <v>0</v>
      </c>
      <c r="E23" s="67">
        <v>1708.73</v>
      </c>
      <c r="F23" s="67">
        <f t="shared" si="0"/>
        <v>-1708.73</v>
      </c>
      <c r="G23" s="48"/>
      <c r="H23" s="48"/>
      <c r="I23" s="48"/>
      <c r="J23" s="48"/>
    </row>
    <row r="24" spans="1:10" s="49" customFormat="1" ht="55.5" customHeight="1">
      <c r="A24" s="69" t="s">
        <v>365</v>
      </c>
      <c r="B24" s="70" t="s">
        <v>61</v>
      </c>
      <c r="C24" s="71" t="s">
        <v>366</v>
      </c>
      <c r="D24" s="72">
        <f>D25+D26+D27+D28</f>
        <v>1147270</v>
      </c>
      <c r="E24" s="72">
        <f>E25+E26+E27+E28</f>
        <v>846315.29</v>
      </c>
      <c r="F24" s="72">
        <f t="shared" si="0"/>
        <v>300954.70999999996</v>
      </c>
      <c r="G24" s="48"/>
      <c r="H24" s="48"/>
      <c r="I24" s="48"/>
      <c r="J24" s="48"/>
    </row>
    <row r="25" spans="1:10" s="49" customFormat="1" ht="93" customHeight="1">
      <c r="A25" s="81" t="s">
        <v>367</v>
      </c>
      <c r="B25" s="65" t="s">
        <v>61</v>
      </c>
      <c r="C25" s="75" t="s">
        <v>368</v>
      </c>
      <c r="D25" s="67">
        <v>485296</v>
      </c>
      <c r="E25" s="67">
        <v>320679.18</v>
      </c>
      <c r="F25" s="67">
        <f t="shared" si="0"/>
        <v>164616.82</v>
      </c>
      <c r="G25" s="48"/>
      <c r="H25" s="48"/>
      <c r="I25" s="48"/>
      <c r="J25" s="48"/>
    </row>
    <row r="26" spans="1:10" s="49" customFormat="1" ht="123.75" customHeight="1">
      <c r="A26" s="81" t="s">
        <v>372</v>
      </c>
      <c r="B26" s="65" t="s">
        <v>61</v>
      </c>
      <c r="C26" s="75" t="s">
        <v>369</v>
      </c>
      <c r="D26" s="67">
        <v>8528</v>
      </c>
      <c r="E26" s="67">
        <v>7041.46</v>
      </c>
      <c r="F26" s="67">
        <f t="shared" si="0"/>
        <v>1486.54</v>
      </c>
      <c r="G26" s="48"/>
      <c r="H26" s="48"/>
      <c r="I26" s="48"/>
      <c r="J26" s="48"/>
    </row>
    <row r="27" spans="1:10" s="49" customFormat="1" ht="95.25" customHeight="1">
      <c r="A27" s="81" t="s">
        <v>373</v>
      </c>
      <c r="B27" s="65" t="s">
        <v>61</v>
      </c>
      <c r="C27" s="75" t="s">
        <v>370</v>
      </c>
      <c r="D27" s="67">
        <v>625459</v>
      </c>
      <c r="E27" s="67">
        <v>541307.6</v>
      </c>
      <c r="F27" s="67">
        <f t="shared" si="0"/>
        <v>84151.40000000002</v>
      </c>
      <c r="G27" s="48"/>
      <c r="H27" s="48"/>
      <c r="I27" s="48"/>
      <c r="J27" s="48"/>
    </row>
    <row r="28" spans="1:10" s="49" customFormat="1" ht="99.75" customHeight="1">
      <c r="A28" s="81" t="s">
        <v>374</v>
      </c>
      <c r="B28" s="65" t="s">
        <v>61</v>
      </c>
      <c r="C28" s="75" t="s">
        <v>371</v>
      </c>
      <c r="D28" s="67">
        <v>27987</v>
      </c>
      <c r="E28" s="67">
        <v>-22712.95</v>
      </c>
      <c r="F28" s="67">
        <f t="shared" si="0"/>
        <v>50699.95</v>
      </c>
      <c r="G28" s="48"/>
      <c r="H28" s="48"/>
      <c r="I28" s="48"/>
      <c r="J28" s="48"/>
    </row>
    <row r="29" spans="1:10" s="49" customFormat="1" ht="32.25" customHeight="1">
      <c r="A29" s="69" t="s">
        <v>160</v>
      </c>
      <c r="B29" s="70" t="s">
        <v>61</v>
      </c>
      <c r="C29" s="71" t="s">
        <v>161</v>
      </c>
      <c r="D29" s="72">
        <f>D30</f>
        <v>3000</v>
      </c>
      <c r="E29" s="72">
        <f>E30</f>
        <v>0</v>
      </c>
      <c r="F29" s="72">
        <f t="shared" si="0"/>
        <v>3000</v>
      </c>
      <c r="G29" s="48"/>
      <c r="H29" s="48"/>
      <c r="I29" s="48"/>
      <c r="J29" s="48"/>
    </row>
    <row r="30" spans="1:10" s="49" customFormat="1" ht="36" customHeight="1">
      <c r="A30" s="68" t="s">
        <v>159</v>
      </c>
      <c r="B30" s="65" t="s">
        <v>61</v>
      </c>
      <c r="C30" s="66" t="s">
        <v>162</v>
      </c>
      <c r="D30" s="67">
        <v>3000</v>
      </c>
      <c r="E30" s="67">
        <f>E31</f>
        <v>0</v>
      </c>
      <c r="F30" s="67">
        <f t="shared" si="0"/>
        <v>3000</v>
      </c>
      <c r="G30" s="48"/>
      <c r="H30" s="48"/>
      <c r="I30" s="48"/>
      <c r="J30" s="48"/>
    </row>
    <row r="31" spans="1:10" s="49" customFormat="1" ht="36.75" customHeight="1">
      <c r="A31" s="68" t="s">
        <v>159</v>
      </c>
      <c r="B31" s="65" t="s">
        <v>61</v>
      </c>
      <c r="C31" s="66" t="s">
        <v>175</v>
      </c>
      <c r="D31" s="67">
        <v>3000</v>
      </c>
      <c r="E31" s="67">
        <v>0</v>
      </c>
      <c r="F31" s="67">
        <f t="shared" si="0"/>
        <v>3000</v>
      </c>
      <c r="G31" s="48"/>
      <c r="H31" s="48"/>
      <c r="I31" s="48"/>
      <c r="J31" s="48"/>
    </row>
    <row r="32" spans="1:10" s="49" customFormat="1" ht="29.25" customHeight="1" hidden="1">
      <c r="A32" s="79" t="s">
        <v>267</v>
      </c>
      <c r="B32" s="65" t="s">
        <v>61</v>
      </c>
      <c r="C32" s="66" t="s">
        <v>268</v>
      </c>
      <c r="D32" s="67">
        <v>0</v>
      </c>
      <c r="E32" s="67">
        <v>0</v>
      </c>
      <c r="F32" s="67">
        <f t="shared" si="0"/>
        <v>0</v>
      </c>
      <c r="G32" s="48"/>
      <c r="H32" s="48"/>
      <c r="I32" s="48"/>
      <c r="J32" s="48"/>
    </row>
    <row r="33" spans="1:10" s="49" customFormat="1" ht="23.25" customHeight="1">
      <c r="A33" s="69" t="s">
        <v>65</v>
      </c>
      <c r="B33" s="70" t="s">
        <v>61</v>
      </c>
      <c r="C33" s="71" t="s">
        <v>171</v>
      </c>
      <c r="D33" s="72">
        <f>D36+D34</f>
        <v>3000</v>
      </c>
      <c r="E33" s="72">
        <f>E36+E34</f>
        <v>9280</v>
      </c>
      <c r="F33" s="72">
        <f t="shared" si="0"/>
        <v>-6280</v>
      </c>
      <c r="G33" s="48"/>
      <c r="H33" s="48"/>
      <c r="I33" s="48"/>
      <c r="J33" s="48"/>
    </row>
    <row r="34" spans="1:10" s="49" customFormat="1" ht="24.75" customHeight="1">
      <c r="A34" s="68" t="s">
        <v>66</v>
      </c>
      <c r="B34" s="65" t="s">
        <v>61</v>
      </c>
      <c r="C34" s="66" t="s">
        <v>170</v>
      </c>
      <c r="D34" s="67">
        <f>D35</f>
        <v>0</v>
      </c>
      <c r="E34" s="67">
        <f>E35</f>
        <v>854.55</v>
      </c>
      <c r="F34" s="67">
        <f t="shared" si="0"/>
        <v>-854.55</v>
      </c>
      <c r="G34" s="48"/>
      <c r="H34" s="48"/>
      <c r="I34" s="48"/>
      <c r="J34" s="48"/>
    </row>
    <row r="35" spans="1:10" s="49" customFormat="1" ht="67.5" customHeight="1">
      <c r="A35" s="68" t="s">
        <v>67</v>
      </c>
      <c r="B35" s="65" t="s">
        <v>61</v>
      </c>
      <c r="C35" s="66" t="s">
        <v>169</v>
      </c>
      <c r="D35" s="67">
        <v>0</v>
      </c>
      <c r="E35" s="67">
        <v>854.55</v>
      </c>
      <c r="F35" s="67">
        <f t="shared" si="0"/>
        <v>-854.55</v>
      </c>
      <c r="G35" s="48"/>
      <c r="H35" s="48"/>
      <c r="I35" s="48"/>
      <c r="J35" s="48"/>
    </row>
    <row r="36" spans="1:10" s="49" customFormat="1" ht="14.25" customHeight="1">
      <c r="A36" s="68" t="s">
        <v>68</v>
      </c>
      <c r="B36" s="65" t="s">
        <v>61</v>
      </c>
      <c r="C36" s="66" t="s">
        <v>168</v>
      </c>
      <c r="D36" s="67">
        <f>D39+D37</f>
        <v>3000</v>
      </c>
      <c r="E36" s="67">
        <f>E37+E39+E47</f>
        <v>8425.45</v>
      </c>
      <c r="F36" s="67">
        <f t="shared" si="0"/>
        <v>-5425.450000000001</v>
      </c>
      <c r="G36" s="48"/>
      <c r="H36" s="48"/>
      <c r="I36" s="48"/>
      <c r="J36" s="48"/>
    </row>
    <row r="37" spans="1:10" s="49" customFormat="1" ht="61.5" customHeight="1">
      <c r="A37" s="68" t="s">
        <v>69</v>
      </c>
      <c r="B37" s="65" t="s">
        <v>61</v>
      </c>
      <c r="C37" s="66" t="s">
        <v>167</v>
      </c>
      <c r="D37" s="67">
        <f>D38</f>
        <v>1000</v>
      </c>
      <c r="E37" s="67">
        <f>E38</f>
        <v>4043.48</v>
      </c>
      <c r="F37" s="67">
        <f t="shared" si="0"/>
        <v>-3043.48</v>
      </c>
      <c r="G37" s="48"/>
      <c r="H37" s="48"/>
      <c r="I37" s="48"/>
      <c r="J37" s="48"/>
    </row>
    <row r="38" spans="1:10" s="49" customFormat="1" ht="98.25" customHeight="1">
      <c r="A38" s="68" t="s">
        <v>70</v>
      </c>
      <c r="B38" s="65" t="s">
        <v>61</v>
      </c>
      <c r="C38" s="66" t="s">
        <v>166</v>
      </c>
      <c r="D38" s="67">
        <v>1000</v>
      </c>
      <c r="E38" s="67">
        <v>4043.48</v>
      </c>
      <c r="F38" s="67">
        <f t="shared" si="0"/>
        <v>-3043.48</v>
      </c>
      <c r="G38" s="48"/>
      <c r="H38" s="48"/>
      <c r="I38" s="48"/>
      <c r="J38" s="48"/>
    </row>
    <row r="39" spans="1:10" s="49" customFormat="1" ht="62.25" customHeight="1">
      <c r="A39" s="68" t="s">
        <v>71</v>
      </c>
      <c r="B39" s="65" t="s">
        <v>61</v>
      </c>
      <c r="C39" s="66" t="s">
        <v>165</v>
      </c>
      <c r="D39" s="67">
        <f>D40</f>
        <v>2000</v>
      </c>
      <c r="E39" s="67">
        <f>E40</f>
        <v>4381.97</v>
      </c>
      <c r="F39" s="67">
        <f t="shared" si="0"/>
        <v>-2381.9700000000003</v>
      </c>
      <c r="G39" s="48"/>
      <c r="H39" s="48"/>
      <c r="I39" s="48"/>
      <c r="J39" s="48"/>
    </row>
    <row r="40" spans="1:10" s="49" customFormat="1" ht="98.25" customHeight="1">
      <c r="A40" s="68" t="s">
        <v>72</v>
      </c>
      <c r="B40" s="65" t="s">
        <v>61</v>
      </c>
      <c r="C40" s="66" t="s">
        <v>177</v>
      </c>
      <c r="D40" s="67">
        <v>2000</v>
      </c>
      <c r="E40" s="67">
        <v>4381.97</v>
      </c>
      <c r="F40" s="67">
        <f t="shared" si="0"/>
        <v>-2381.9700000000003</v>
      </c>
      <c r="G40" s="48"/>
      <c r="H40" s="48"/>
      <c r="I40" s="48"/>
      <c r="J40" s="48"/>
    </row>
    <row r="41" ht="0.75" customHeight="1" hidden="1">
      <c r="F41" s="67">
        <f t="shared" si="0"/>
        <v>0</v>
      </c>
    </row>
    <row r="42" ht="12.75" hidden="1">
      <c r="F42" s="67">
        <f t="shared" si="0"/>
        <v>0</v>
      </c>
    </row>
    <row r="43" spans="1:10" s="49" customFormat="1" ht="12.75">
      <c r="A43" s="69" t="s">
        <v>145</v>
      </c>
      <c r="B43" s="70" t="s">
        <v>61</v>
      </c>
      <c r="C43" s="71" t="s">
        <v>146</v>
      </c>
      <c r="D43" s="72">
        <f>D44</f>
        <v>3000</v>
      </c>
      <c r="E43" s="72">
        <f>E44</f>
        <v>7200</v>
      </c>
      <c r="F43" s="72">
        <f t="shared" si="0"/>
        <v>-4200</v>
      </c>
      <c r="G43" s="48"/>
      <c r="H43" s="48"/>
      <c r="I43" s="48"/>
      <c r="J43" s="48"/>
    </row>
    <row r="44" spans="1:10" s="49" customFormat="1" ht="72">
      <c r="A44" s="68" t="s">
        <v>147</v>
      </c>
      <c r="B44" s="65" t="s">
        <v>61</v>
      </c>
      <c r="C44" s="66" t="s">
        <v>148</v>
      </c>
      <c r="D44" s="67">
        <f>D45</f>
        <v>3000</v>
      </c>
      <c r="E44" s="67">
        <f>E45</f>
        <v>7200</v>
      </c>
      <c r="F44" s="67">
        <f t="shared" si="0"/>
        <v>-4200</v>
      </c>
      <c r="G44" s="48"/>
      <c r="H44" s="48"/>
      <c r="I44" s="48"/>
      <c r="J44" s="48"/>
    </row>
    <row r="45" spans="1:10" s="49" customFormat="1" ht="105" customHeight="1">
      <c r="A45" s="68" t="s">
        <v>149</v>
      </c>
      <c r="B45" s="65" t="s">
        <v>61</v>
      </c>
      <c r="C45" s="66" t="s">
        <v>316</v>
      </c>
      <c r="D45" s="67">
        <v>3000</v>
      </c>
      <c r="E45" s="67">
        <v>7200</v>
      </c>
      <c r="F45" s="67">
        <f t="shared" si="0"/>
        <v>-4200</v>
      </c>
      <c r="G45" s="48"/>
      <c r="H45" s="48"/>
      <c r="I45" s="48"/>
      <c r="J45" s="48"/>
    </row>
    <row r="46" spans="1:10" s="49" customFormat="1" ht="50.25" customHeight="1" hidden="1">
      <c r="A46" s="69" t="s">
        <v>191</v>
      </c>
      <c r="B46" s="70" t="s">
        <v>61</v>
      </c>
      <c r="C46" s="71" t="s">
        <v>190</v>
      </c>
      <c r="D46" s="72">
        <v>0</v>
      </c>
      <c r="E46" s="72">
        <v>0</v>
      </c>
      <c r="F46" s="67">
        <f t="shared" si="0"/>
        <v>0</v>
      </c>
      <c r="G46" s="48"/>
      <c r="H46" s="48"/>
      <c r="I46" s="48"/>
      <c r="J46" s="48"/>
    </row>
    <row r="47" spans="1:10" s="49" customFormat="1" ht="36" hidden="1">
      <c r="A47" s="73" t="s">
        <v>180</v>
      </c>
      <c r="B47" s="74" t="s">
        <v>61</v>
      </c>
      <c r="C47" s="75" t="s">
        <v>181</v>
      </c>
      <c r="D47" s="76">
        <v>0</v>
      </c>
      <c r="E47" s="76">
        <v>0</v>
      </c>
      <c r="F47" s="67">
        <f t="shared" si="0"/>
        <v>0</v>
      </c>
      <c r="G47" s="48"/>
      <c r="H47" s="48"/>
      <c r="I47" s="48"/>
      <c r="J47" s="48"/>
    </row>
    <row r="48" spans="1:10" s="49" customFormat="1" ht="48" hidden="1">
      <c r="A48" s="68" t="s">
        <v>179</v>
      </c>
      <c r="B48" s="65" t="s">
        <v>61</v>
      </c>
      <c r="C48" s="66" t="s">
        <v>178</v>
      </c>
      <c r="D48" s="67">
        <v>0</v>
      </c>
      <c r="E48" s="67">
        <v>0</v>
      </c>
      <c r="F48" s="67">
        <f t="shared" si="0"/>
        <v>0</v>
      </c>
      <c r="G48" s="48"/>
      <c r="H48" s="48"/>
      <c r="I48" s="48"/>
      <c r="J48" s="48"/>
    </row>
    <row r="49" spans="1:10" s="49" customFormat="1" ht="62.25" customHeight="1">
      <c r="A49" s="69" t="s">
        <v>73</v>
      </c>
      <c r="B49" s="70" t="s">
        <v>61</v>
      </c>
      <c r="C49" s="71" t="s">
        <v>164</v>
      </c>
      <c r="D49" s="72">
        <f>D50+D53</f>
        <v>3000</v>
      </c>
      <c r="E49" s="72">
        <f>E50+E53</f>
        <v>1853.45</v>
      </c>
      <c r="F49" s="72">
        <f t="shared" si="0"/>
        <v>1146.55</v>
      </c>
      <c r="G49" s="48"/>
      <c r="H49" s="48"/>
      <c r="I49" s="48"/>
      <c r="J49" s="48"/>
    </row>
    <row r="50" spans="1:10" s="49" customFormat="1" ht="125.25" customHeight="1">
      <c r="A50" s="68" t="s">
        <v>199</v>
      </c>
      <c r="B50" s="65" t="s">
        <v>61</v>
      </c>
      <c r="C50" s="66" t="s">
        <v>163</v>
      </c>
      <c r="D50" s="67">
        <f>D51</f>
        <v>3000</v>
      </c>
      <c r="E50" s="67">
        <f>E51</f>
        <v>1853.45</v>
      </c>
      <c r="F50" s="67">
        <f t="shared" si="0"/>
        <v>1146.55</v>
      </c>
      <c r="G50" s="48"/>
      <c r="H50" s="48"/>
      <c r="I50" s="48"/>
      <c r="J50" s="48"/>
    </row>
    <row r="51" spans="1:10" s="49" customFormat="1" ht="99" customHeight="1">
      <c r="A51" s="68" t="s">
        <v>74</v>
      </c>
      <c r="B51" s="65" t="s">
        <v>61</v>
      </c>
      <c r="C51" s="66" t="s">
        <v>194</v>
      </c>
      <c r="D51" s="67">
        <f>D52</f>
        <v>3000</v>
      </c>
      <c r="E51" s="67">
        <f>E52</f>
        <v>1853.45</v>
      </c>
      <c r="F51" s="67">
        <f t="shared" si="0"/>
        <v>1146.55</v>
      </c>
      <c r="G51" s="48"/>
      <c r="H51" s="48"/>
      <c r="I51" s="48"/>
      <c r="J51" s="48"/>
    </row>
    <row r="52" spans="1:10" s="49" customFormat="1" ht="123.75" customHeight="1">
      <c r="A52" s="68" t="s">
        <v>75</v>
      </c>
      <c r="B52" s="65" t="s">
        <v>61</v>
      </c>
      <c r="C52" s="66" t="s">
        <v>193</v>
      </c>
      <c r="D52" s="67">
        <v>3000</v>
      </c>
      <c r="E52" s="67">
        <v>1853.45</v>
      </c>
      <c r="F52" s="67">
        <f t="shared" si="0"/>
        <v>1146.55</v>
      </c>
      <c r="G52" s="48"/>
      <c r="H52" s="48"/>
      <c r="I52" s="48"/>
      <c r="J52" s="48"/>
    </row>
    <row r="53" spans="1:10" s="49" customFormat="1" ht="23.25" customHeight="1" hidden="1">
      <c r="A53" s="68" t="s">
        <v>197</v>
      </c>
      <c r="B53" s="65" t="s">
        <v>61</v>
      </c>
      <c r="C53" s="66" t="s">
        <v>195</v>
      </c>
      <c r="D53" s="67">
        <f>D54</f>
        <v>0</v>
      </c>
      <c r="E53" s="67">
        <f>E54</f>
        <v>0</v>
      </c>
      <c r="F53" s="67">
        <f t="shared" si="0"/>
        <v>0</v>
      </c>
      <c r="G53" s="48"/>
      <c r="H53" s="48"/>
      <c r="I53" s="48"/>
      <c r="J53" s="48"/>
    </row>
    <row r="54" spans="1:10" s="49" customFormat="1" ht="28.5" customHeight="1" hidden="1">
      <c r="A54" s="68" t="s">
        <v>198</v>
      </c>
      <c r="B54" s="65" t="s">
        <v>61</v>
      </c>
      <c r="C54" s="66" t="s">
        <v>116</v>
      </c>
      <c r="D54" s="67">
        <v>0</v>
      </c>
      <c r="E54" s="67">
        <v>0</v>
      </c>
      <c r="F54" s="67">
        <f t="shared" si="0"/>
        <v>0</v>
      </c>
      <c r="G54" s="48"/>
      <c r="H54" s="48"/>
      <c r="I54" s="48"/>
      <c r="J54" s="48"/>
    </row>
    <row r="55" spans="1:10" s="49" customFormat="1" ht="19.5" customHeight="1" hidden="1">
      <c r="A55" s="69" t="s">
        <v>76</v>
      </c>
      <c r="B55" s="70" t="s">
        <v>61</v>
      </c>
      <c r="C55" s="71" t="s">
        <v>97</v>
      </c>
      <c r="D55" s="72">
        <f aca="true" t="shared" si="1" ref="D55:E57">D56</f>
        <v>0</v>
      </c>
      <c r="E55" s="72">
        <f t="shared" si="1"/>
        <v>0</v>
      </c>
      <c r="F55" s="67">
        <f t="shared" si="0"/>
        <v>0</v>
      </c>
      <c r="G55" s="48"/>
      <c r="H55" s="48"/>
      <c r="I55" s="48"/>
      <c r="J55" s="48"/>
    </row>
    <row r="56" spans="1:10" s="49" customFormat="1" ht="21" customHeight="1" hidden="1">
      <c r="A56" s="68" t="s">
        <v>196</v>
      </c>
      <c r="B56" s="65" t="s">
        <v>61</v>
      </c>
      <c r="C56" s="66" t="s">
        <v>98</v>
      </c>
      <c r="D56" s="67">
        <f t="shared" si="1"/>
        <v>0</v>
      </c>
      <c r="E56" s="67">
        <f t="shared" si="1"/>
        <v>0</v>
      </c>
      <c r="F56" s="67">
        <f t="shared" si="0"/>
        <v>0</v>
      </c>
      <c r="G56" s="48"/>
      <c r="H56" s="48"/>
      <c r="I56" s="48"/>
      <c r="J56" s="48"/>
    </row>
    <row r="57" spans="1:10" s="49" customFormat="1" ht="19.5" customHeight="1" hidden="1">
      <c r="A57" s="68" t="s">
        <v>77</v>
      </c>
      <c r="B57" s="65" t="s">
        <v>61</v>
      </c>
      <c r="C57" s="66" t="s">
        <v>99</v>
      </c>
      <c r="D57" s="67">
        <f t="shared" si="1"/>
        <v>0</v>
      </c>
      <c r="E57" s="67">
        <f t="shared" si="1"/>
        <v>0</v>
      </c>
      <c r="F57" s="67">
        <f t="shared" si="0"/>
        <v>0</v>
      </c>
      <c r="G57" s="48"/>
      <c r="H57" s="48"/>
      <c r="I57" s="48"/>
      <c r="J57" s="48"/>
    </row>
    <row r="58" spans="1:10" s="49" customFormat="1" ht="18" customHeight="1" hidden="1">
      <c r="A58" s="68" t="s">
        <v>78</v>
      </c>
      <c r="B58" s="65" t="s">
        <v>61</v>
      </c>
      <c r="C58" s="66" t="s">
        <v>269</v>
      </c>
      <c r="D58" s="67">
        <v>0</v>
      </c>
      <c r="E58" s="67">
        <v>0</v>
      </c>
      <c r="F58" s="67">
        <f t="shared" si="0"/>
        <v>0</v>
      </c>
      <c r="G58" s="48"/>
      <c r="H58" s="48"/>
      <c r="I58" s="48"/>
      <c r="J58" s="48"/>
    </row>
    <row r="59" spans="1:10" s="49" customFormat="1" ht="11.25" customHeight="1">
      <c r="A59" s="69" t="s">
        <v>79</v>
      </c>
      <c r="B59" s="70" t="s">
        <v>61</v>
      </c>
      <c r="C59" s="71" t="s">
        <v>100</v>
      </c>
      <c r="D59" s="72">
        <f>D62</f>
        <v>9000</v>
      </c>
      <c r="E59" s="72">
        <f>E60+E62</f>
        <v>9000</v>
      </c>
      <c r="F59" s="72">
        <f t="shared" si="0"/>
        <v>0</v>
      </c>
      <c r="G59" s="48"/>
      <c r="H59" s="48"/>
      <c r="I59" s="48"/>
      <c r="J59" s="48"/>
    </row>
    <row r="60" spans="1:10" s="49" customFormat="1" ht="18.75" customHeight="1" hidden="1">
      <c r="A60" s="73" t="s">
        <v>152</v>
      </c>
      <c r="B60" s="74" t="s">
        <v>61</v>
      </c>
      <c r="C60" s="75" t="s">
        <v>153</v>
      </c>
      <c r="D60" s="76">
        <v>0</v>
      </c>
      <c r="E60" s="76">
        <f>E61</f>
        <v>0</v>
      </c>
      <c r="F60" s="67">
        <f t="shared" si="0"/>
        <v>0</v>
      </c>
      <c r="G60" s="48"/>
      <c r="H60" s="48"/>
      <c r="I60" s="48"/>
      <c r="J60" s="48"/>
    </row>
    <row r="61" spans="1:10" s="49" customFormat="1" ht="25.5" customHeight="1" hidden="1">
      <c r="A61" s="73" t="s">
        <v>154</v>
      </c>
      <c r="B61" s="74" t="s">
        <v>61</v>
      </c>
      <c r="C61" s="75" t="s">
        <v>155</v>
      </c>
      <c r="D61" s="76">
        <v>0</v>
      </c>
      <c r="E61" s="76">
        <v>0</v>
      </c>
      <c r="F61" s="67">
        <f t="shared" si="0"/>
        <v>0</v>
      </c>
      <c r="G61" s="48"/>
      <c r="H61" s="48"/>
      <c r="I61" s="48"/>
      <c r="J61" s="48"/>
    </row>
    <row r="62" spans="1:10" s="49" customFormat="1" ht="13.5" customHeight="1">
      <c r="A62" s="68" t="s">
        <v>408</v>
      </c>
      <c r="B62" s="65" t="s">
        <v>61</v>
      </c>
      <c r="C62" s="66" t="s">
        <v>407</v>
      </c>
      <c r="D62" s="67">
        <f>D63</f>
        <v>9000</v>
      </c>
      <c r="E62" s="67">
        <f>E63</f>
        <v>9000</v>
      </c>
      <c r="F62" s="67">
        <f t="shared" si="0"/>
        <v>0</v>
      </c>
      <c r="G62" s="48"/>
      <c r="H62" s="48"/>
      <c r="I62" s="48"/>
      <c r="J62" s="48"/>
    </row>
    <row r="63" spans="1:10" s="49" customFormat="1" ht="29.25" customHeight="1">
      <c r="A63" s="68" t="s">
        <v>410</v>
      </c>
      <c r="B63" s="65" t="s">
        <v>61</v>
      </c>
      <c r="C63" s="66" t="s">
        <v>409</v>
      </c>
      <c r="D63" s="67">
        <v>9000</v>
      </c>
      <c r="E63" s="67">
        <v>9000</v>
      </c>
      <c r="F63" s="67">
        <f t="shared" si="0"/>
        <v>0</v>
      </c>
      <c r="G63" s="48"/>
      <c r="H63" s="48"/>
      <c r="I63" s="48"/>
      <c r="J63" s="48"/>
    </row>
    <row r="64" spans="1:10" s="49" customFormat="1" ht="18.75" customHeight="1">
      <c r="A64" s="69" t="s">
        <v>80</v>
      </c>
      <c r="B64" s="70" t="s">
        <v>61</v>
      </c>
      <c r="C64" s="71" t="s">
        <v>101</v>
      </c>
      <c r="D64" s="72">
        <f>D65+D82</f>
        <v>2032639</v>
      </c>
      <c r="E64" s="72">
        <f>E65+E82</f>
        <v>1963170</v>
      </c>
      <c r="F64" s="72">
        <f t="shared" si="0"/>
        <v>69469</v>
      </c>
      <c r="G64" s="59"/>
      <c r="H64" s="48"/>
      <c r="I64" s="48"/>
      <c r="J64" s="48"/>
    </row>
    <row r="65" spans="1:10" s="49" customFormat="1" ht="54.75" customHeight="1">
      <c r="A65" s="68" t="s">
        <v>81</v>
      </c>
      <c r="B65" s="65" t="s">
        <v>61</v>
      </c>
      <c r="C65" s="66" t="s">
        <v>102</v>
      </c>
      <c r="D65" s="67">
        <f>D66+D71+D74+D79</f>
        <v>1682639</v>
      </c>
      <c r="E65" s="67">
        <f>E66+E71+E74+E79</f>
        <v>1613170</v>
      </c>
      <c r="F65" s="67">
        <f t="shared" si="0"/>
        <v>69469</v>
      </c>
      <c r="G65" s="48"/>
      <c r="H65" s="48"/>
      <c r="I65" s="48"/>
      <c r="J65" s="48"/>
    </row>
    <row r="66" spans="1:10" s="49" customFormat="1" ht="36">
      <c r="A66" s="68" t="s">
        <v>82</v>
      </c>
      <c r="B66" s="65" t="s">
        <v>61</v>
      </c>
      <c r="C66" s="66" t="s">
        <v>103</v>
      </c>
      <c r="D66" s="67">
        <f>D67+D69</f>
        <v>1620590</v>
      </c>
      <c r="E66" s="67">
        <f>E67+E69</f>
        <v>1553506</v>
      </c>
      <c r="F66" s="67">
        <f t="shared" si="0"/>
        <v>67084</v>
      </c>
      <c r="G66" s="48"/>
      <c r="H66" s="48"/>
      <c r="I66" s="48"/>
      <c r="J66" s="48"/>
    </row>
    <row r="67" spans="1:10" s="49" customFormat="1" ht="24">
      <c r="A67" s="68" t="s">
        <v>83</v>
      </c>
      <c r="B67" s="65" t="s">
        <v>61</v>
      </c>
      <c r="C67" s="66" t="s">
        <v>104</v>
      </c>
      <c r="D67" s="67">
        <f>D68</f>
        <v>481000</v>
      </c>
      <c r="E67" s="67">
        <f>E68</f>
        <v>464966</v>
      </c>
      <c r="F67" s="67">
        <f t="shared" si="0"/>
        <v>16034</v>
      </c>
      <c r="G67" s="48"/>
      <c r="H67" s="48"/>
      <c r="I67" s="48"/>
      <c r="J67" s="48"/>
    </row>
    <row r="68" spans="1:10" s="49" customFormat="1" ht="36">
      <c r="A68" s="68" t="s">
        <v>84</v>
      </c>
      <c r="B68" s="65" t="s">
        <v>61</v>
      </c>
      <c r="C68" s="66" t="s">
        <v>105</v>
      </c>
      <c r="D68" s="67">
        <v>481000</v>
      </c>
      <c r="E68" s="67">
        <v>464966</v>
      </c>
      <c r="F68" s="67">
        <f t="shared" si="0"/>
        <v>16034</v>
      </c>
      <c r="G68" s="48"/>
      <c r="H68" s="48"/>
      <c r="I68" s="48"/>
      <c r="J68" s="48"/>
    </row>
    <row r="69" spans="1:10" s="49" customFormat="1" ht="36">
      <c r="A69" s="68" t="s">
        <v>85</v>
      </c>
      <c r="B69" s="65" t="s">
        <v>61</v>
      </c>
      <c r="C69" s="66" t="s">
        <v>106</v>
      </c>
      <c r="D69" s="67">
        <f>D70</f>
        <v>1139590</v>
      </c>
      <c r="E69" s="67">
        <f>E70</f>
        <v>1088540</v>
      </c>
      <c r="F69" s="67">
        <f t="shared" si="0"/>
        <v>51050</v>
      </c>
      <c r="G69" s="48"/>
      <c r="H69" s="48"/>
      <c r="I69" s="48"/>
      <c r="J69" s="48"/>
    </row>
    <row r="70" spans="1:10" s="49" customFormat="1" ht="42" customHeight="1">
      <c r="A70" s="68" t="s">
        <v>86</v>
      </c>
      <c r="B70" s="65" t="s">
        <v>61</v>
      </c>
      <c r="C70" s="66" t="s">
        <v>107</v>
      </c>
      <c r="D70" s="67">
        <v>1139590</v>
      </c>
      <c r="E70" s="67">
        <v>1088540</v>
      </c>
      <c r="F70" s="67">
        <f t="shared" si="0"/>
        <v>51050</v>
      </c>
      <c r="G70" s="62"/>
      <c r="H70" s="48"/>
      <c r="I70" s="48"/>
      <c r="J70" s="48"/>
    </row>
    <row r="71" spans="1:10" s="49" customFormat="1" ht="50.25" customHeight="1" hidden="1">
      <c r="A71" s="68" t="s">
        <v>87</v>
      </c>
      <c r="B71" s="65" t="s">
        <v>61</v>
      </c>
      <c r="C71" s="66" t="s">
        <v>108</v>
      </c>
      <c r="D71" s="67">
        <f>D72</f>
        <v>0</v>
      </c>
      <c r="E71" s="67">
        <f>E72</f>
        <v>0</v>
      </c>
      <c r="F71" s="67">
        <f t="shared" si="0"/>
        <v>0</v>
      </c>
      <c r="G71" s="62"/>
      <c r="H71" s="48"/>
      <c r="I71" s="48"/>
      <c r="J71" s="48"/>
    </row>
    <row r="72" spans="1:10" s="49" customFormat="1" ht="19.5" customHeight="1" hidden="1">
      <c r="A72" s="68" t="s">
        <v>88</v>
      </c>
      <c r="B72" s="65" t="s">
        <v>61</v>
      </c>
      <c r="C72" s="66" t="s">
        <v>109</v>
      </c>
      <c r="D72" s="67">
        <f>D73</f>
        <v>0</v>
      </c>
      <c r="E72" s="67">
        <f>E73</f>
        <v>0</v>
      </c>
      <c r="F72" s="67">
        <f t="shared" si="0"/>
        <v>0</v>
      </c>
      <c r="G72" s="62"/>
      <c r="H72" s="48"/>
      <c r="I72" s="48"/>
      <c r="J72" s="48"/>
    </row>
    <row r="73" spans="1:10" s="49" customFormat="1" ht="26.25" customHeight="1" hidden="1">
      <c r="A73" s="68" t="s">
        <v>89</v>
      </c>
      <c r="B73" s="65" t="s">
        <v>61</v>
      </c>
      <c r="C73" s="66" t="s">
        <v>110</v>
      </c>
      <c r="D73" s="67">
        <v>0</v>
      </c>
      <c r="E73" s="67">
        <v>0</v>
      </c>
      <c r="F73" s="67">
        <f t="shared" si="0"/>
        <v>0</v>
      </c>
      <c r="G73" s="62"/>
      <c r="H73" s="48"/>
      <c r="I73" s="48"/>
      <c r="J73" s="48"/>
    </row>
    <row r="74" spans="1:10" s="49" customFormat="1" ht="39.75" customHeight="1">
      <c r="A74" s="68" t="s">
        <v>90</v>
      </c>
      <c r="B74" s="65" t="s">
        <v>61</v>
      </c>
      <c r="C74" s="66" t="s">
        <v>111</v>
      </c>
      <c r="D74" s="67">
        <f>D75+D77</f>
        <v>62049</v>
      </c>
      <c r="E74" s="67">
        <f>E75+E77</f>
        <v>59664</v>
      </c>
      <c r="F74" s="67">
        <f t="shared" si="0"/>
        <v>2385</v>
      </c>
      <c r="G74" s="58"/>
      <c r="H74" s="58"/>
      <c r="I74" s="48"/>
      <c r="J74" s="48"/>
    </row>
    <row r="75" spans="1:10" s="49" customFormat="1" ht="57" customHeight="1">
      <c r="A75" s="68" t="s">
        <v>91</v>
      </c>
      <c r="B75" s="65" t="s">
        <v>61</v>
      </c>
      <c r="C75" s="66" t="s">
        <v>112</v>
      </c>
      <c r="D75" s="67">
        <f>D76</f>
        <v>52509</v>
      </c>
      <c r="E75" s="67">
        <f>E76</f>
        <v>52509</v>
      </c>
      <c r="F75" s="67">
        <f t="shared" si="0"/>
        <v>0</v>
      </c>
      <c r="G75" s="48"/>
      <c r="H75" s="48"/>
      <c r="I75" s="48"/>
      <c r="J75" s="48"/>
    </row>
    <row r="76" spans="1:10" s="49" customFormat="1" ht="54" customHeight="1">
      <c r="A76" s="68" t="s">
        <v>92</v>
      </c>
      <c r="B76" s="65" t="s">
        <v>61</v>
      </c>
      <c r="C76" s="66" t="s">
        <v>113</v>
      </c>
      <c r="D76" s="67">
        <v>52509</v>
      </c>
      <c r="E76" s="67">
        <v>52509</v>
      </c>
      <c r="F76" s="67">
        <f t="shared" si="0"/>
        <v>0</v>
      </c>
      <c r="G76" s="48"/>
      <c r="H76" s="48"/>
      <c r="I76" s="48"/>
      <c r="J76" s="48"/>
    </row>
    <row r="77" spans="1:10" s="49" customFormat="1" ht="50.25" customHeight="1">
      <c r="A77" s="68" t="s">
        <v>93</v>
      </c>
      <c r="B77" s="65" t="s">
        <v>61</v>
      </c>
      <c r="C77" s="66" t="s">
        <v>114</v>
      </c>
      <c r="D77" s="67">
        <f>D78</f>
        <v>9540</v>
      </c>
      <c r="E77" s="67">
        <f>E78</f>
        <v>7155</v>
      </c>
      <c r="F77" s="67">
        <f t="shared" si="0"/>
        <v>2385</v>
      </c>
      <c r="G77" s="48"/>
      <c r="H77" s="48"/>
      <c r="I77" s="48"/>
      <c r="J77" s="48"/>
    </row>
    <row r="78" spans="1:10" s="49" customFormat="1" ht="50.25" customHeight="1">
      <c r="A78" s="68" t="s">
        <v>94</v>
      </c>
      <c r="B78" s="65" t="s">
        <v>61</v>
      </c>
      <c r="C78" s="66" t="s">
        <v>115</v>
      </c>
      <c r="D78" s="67">
        <v>9540</v>
      </c>
      <c r="E78" s="67">
        <v>7155</v>
      </c>
      <c r="F78" s="67">
        <f t="shared" si="0"/>
        <v>2385</v>
      </c>
      <c r="G78" s="48"/>
      <c r="H78" s="48"/>
      <c r="I78" s="48"/>
      <c r="J78" s="48"/>
    </row>
    <row r="79" spans="1:6" ht="0.75" customHeight="1" hidden="1">
      <c r="A79" s="68" t="s">
        <v>305</v>
      </c>
      <c r="B79" s="65" t="s">
        <v>61</v>
      </c>
      <c r="C79" s="66" t="s">
        <v>306</v>
      </c>
      <c r="D79" s="67">
        <v>0</v>
      </c>
      <c r="E79" s="67">
        <f>E80</f>
        <v>0</v>
      </c>
      <c r="F79" s="67">
        <f aca="true" t="shared" si="2" ref="F79:F84">D79-E79</f>
        <v>0</v>
      </c>
    </row>
    <row r="80" spans="1:6" ht="84" hidden="1">
      <c r="A80" s="68" t="s">
        <v>307</v>
      </c>
      <c r="B80" s="65" t="s">
        <v>61</v>
      </c>
      <c r="C80" s="66" t="s">
        <v>308</v>
      </c>
      <c r="D80" s="67">
        <v>0</v>
      </c>
      <c r="E80" s="67">
        <f>E81</f>
        <v>0</v>
      </c>
      <c r="F80" s="67">
        <f t="shared" si="2"/>
        <v>0</v>
      </c>
    </row>
    <row r="81" spans="1:6" ht="101.25" customHeight="1" hidden="1">
      <c r="A81" s="68" t="s">
        <v>303</v>
      </c>
      <c r="B81" s="65" t="s">
        <v>61</v>
      </c>
      <c r="C81" s="66" t="s">
        <v>304</v>
      </c>
      <c r="D81" s="67">
        <v>0</v>
      </c>
      <c r="E81" s="67">
        <v>0</v>
      </c>
      <c r="F81" s="67">
        <f t="shared" si="2"/>
        <v>0</v>
      </c>
    </row>
    <row r="82" spans="1:6" ht="27.75" customHeight="1">
      <c r="A82" s="73" t="s">
        <v>362</v>
      </c>
      <c r="B82" s="74" t="s">
        <v>61</v>
      </c>
      <c r="C82" s="75" t="s">
        <v>360</v>
      </c>
      <c r="D82" s="76">
        <f>D83</f>
        <v>350000</v>
      </c>
      <c r="E82" s="76">
        <f>E83</f>
        <v>350000</v>
      </c>
      <c r="F82" s="76">
        <f t="shared" si="2"/>
        <v>0</v>
      </c>
    </row>
    <row r="83" spans="1:6" ht="27.75" customHeight="1">
      <c r="A83" s="68" t="s">
        <v>361</v>
      </c>
      <c r="B83" s="65" t="s">
        <v>61</v>
      </c>
      <c r="C83" s="66" t="s">
        <v>364</v>
      </c>
      <c r="D83" s="67">
        <f>D84</f>
        <v>350000</v>
      </c>
      <c r="E83" s="67">
        <f>E84</f>
        <v>350000</v>
      </c>
      <c r="F83" s="67">
        <f t="shared" si="2"/>
        <v>0</v>
      </c>
    </row>
    <row r="84" spans="1:6" ht="30" customHeight="1">
      <c r="A84" s="68" t="s">
        <v>361</v>
      </c>
      <c r="B84" s="65" t="s">
        <v>61</v>
      </c>
      <c r="C84" s="66" t="s">
        <v>359</v>
      </c>
      <c r="D84" s="67">
        <v>350000</v>
      </c>
      <c r="E84" s="67">
        <v>350000</v>
      </c>
      <c r="F84" s="67">
        <f t="shared" si="2"/>
        <v>0</v>
      </c>
    </row>
    <row r="86" spans="1:6" ht="15">
      <c r="A86" s="125" t="s">
        <v>140</v>
      </c>
      <c r="B86" s="125"/>
      <c r="C86" s="125"/>
      <c r="D86" s="125"/>
      <c r="E86" s="27"/>
      <c r="F86" s="25" t="s">
        <v>21</v>
      </c>
    </row>
    <row r="87" spans="1:6" ht="15">
      <c r="A87" s="27"/>
      <c r="B87" s="27"/>
      <c r="C87" s="27"/>
      <c r="D87" s="27"/>
      <c r="E87" s="27"/>
      <c r="F87" s="27"/>
    </row>
    <row r="88" spans="1:6" ht="12.75">
      <c r="A88" s="37"/>
      <c r="B88" s="34" t="s">
        <v>8</v>
      </c>
      <c r="C88" s="35" t="s">
        <v>7</v>
      </c>
      <c r="D88" s="35" t="s">
        <v>19</v>
      </c>
      <c r="E88" s="36"/>
      <c r="F88" s="135" t="s">
        <v>12</v>
      </c>
    </row>
    <row r="89" spans="1:6" ht="12.75">
      <c r="A89" s="42" t="s">
        <v>5</v>
      </c>
      <c r="B89" s="3" t="s">
        <v>9</v>
      </c>
      <c r="C89" s="30" t="s">
        <v>29</v>
      </c>
      <c r="D89" s="30" t="s">
        <v>20</v>
      </c>
      <c r="E89" s="29" t="s">
        <v>14</v>
      </c>
      <c r="F89" s="136"/>
    </row>
    <row r="90" spans="1:6" ht="12.75">
      <c r="A90" s="38"/>
      <c r="B90" s="3" t="s">
        <v>10</v>
      </c>
      <c r="C90" s="28" t="s">
        <v>30</v>
      </c>
      <c r="D90" s="28" t="s">
        <v>3</v>
      </c>
      <c r="E90" s="31"/>
      <c r="F90" s="137"/>
    </row>
    <row r="91" spans="1:6" ht="13.5" thickBot="1">
      <c r="A91" s="39">
        <v>1</v>
      </c>
      <c r="B91" s="4">
        <v>2</v>
      </c>
      <c r="C91" s="32">
        <v>3</v>
      </c>
      <c r="D91" s="33" t="s">
        <v>1</v>
      </c>
      <c r="E91" s="33" t="s">
        <v>2</v>
      </c>
      <c r="F91" s="33" t="s">
        <v>6</v>
      </c>
    </row>
    <row r="92" spans="1:6" ht="12.75">
      <c r="A92" s="45" t="s">
        <v>35</v>
      </c>
      <c r="B92" s="46">
        <v>200</v>
      </c>
      <c r="C92" s="52" t="s">
        <v>117</v>
      </c>
      <c r="D92" s="47">
        <f>D93+D145+D157+D173+D197+D242</f>
        <v>3478148.99</v>
      </c>
      <c r="E92" s="47">
        <f>E93+E145+E157+E173+E197+E242</f>
        <v>3043537.5799999996</v>
      </c>
      <c r="F92" s="47">
        <f>D92-E92</f>
        <v>434611.4100000006</v>
      </c>
    </row>
    <row r="93" spans="1:6" ht="12.75">
      <c r="A93" s="50" t="s">
        <v>38</v>
      </c>
      <c r="B93" s="53" t="s">
        <v>36</v>
      </c>
      <c r="C93" s="52" t="s">
        <v>118</v>
      </c>
      <c r="D93" s="51">
        <f>D94+D131+D99+D138+D141+D135</f>
        <v>1214897.5</v>
      </c>
      <c r="E93" s="51">
        <f>E94+E131+E99+E138+E141+E135</f>
        <v>1197442.1099999999</v>
      </c>
      <c r="F93" s="51">
        <f>F94+F131+F99+F138</f>
        <v>17455.390000000014</v>
      </c>
    </row>
    <row r="94" spans="1:6" ht="12.75">
      <c r="A94" s="50" t="s">
        <v>209</v>
      </c>
      <c r="B94" s="53" t="s">
        <v>36</v>
      </c>
      <c r="C94" s="52" t="s">
        <v>226</v>
      </c>
      <c r="D94" s="51">
        <f>D95</f>
        <v>325800</v>
      </c>
      <c r="E94" s="51">
        <f>E95</f>
        <v>325209.76</v>
      </c>
      <c r="F94" s="47">
        <f aca="true" t="shared" si="3" ref="F94:F209">D94-E94</f>
        <v>590.2399999999907</v>
      </c>
    </row>
    <row r="95" spans="1:6" ht="12.75">
      <c r="A95" s="50" t="s">
        <v>39</v>
      </c>
      <c r="B95" s="53" t="s">
        <v>36</v>
      </c>
      <c r="C95" s="52" t="s">
        <v>202</v>
      </c>
      <c r="D95" s="51">
        <f>D96</f>
        <v>325800</v>
      </c>
      <c r="E95" s="51">
        <f>E96</f>
        <v>325209.76</v>
      </c>
      <c r="F95" s="47">
        <f t="shared" si="3"/>
        <v>590.2399999999907</v>
      </c>
    </row>
    <row r="96" spans="1:6" ht="22.5">
      <c r="A96" s="50" t="s">
        <v>40</v>
      </c>
      <c r="B96" s="53" t="s">
        <v>36</v>
      </c>
      <c r="C96" s="52" t="s">
        <v>203</v>
      </c>
      <c r="D96" s="51">
        <f>D97+D98</f>
        <v>325800</v>
      </c>
      <c r="E96" s="51">
        <f>E97+E98</f>
        <v>325209.76</v>
      </c>
      <c r="F96" s="47">
        <f t="shared" si="3"/>
        <v>590.2399999999907</v>
      </c>
    </row>
    <row r="97" spans="1:6" ht="12.75">
      <c r="A97" s="50" t="s">
        <v>41</v>
      </c>
      <c r="B97" s="53" t="s">
        <v>36</v>
      </c>
      <c r="C97" s="52" t="s">
        <v>204</v>
      </c>
      <c r="D97" s="51">
        <v>250800</v>
      </c>
      <c r="E97" s="51">
        <v>250707.34</v>
      </c>
      <c r="F97" s="47">
        <f t="shared" si="3"/>
        <v>92.66000000000349</v>
      </c>
    </row>
    <row r="98" spans="1:6" ht="22.5">
      <c r="A98" s="50" t="s">
        <v>42</v>
      </c>
      <c r="B98" s="53" t="s">
        <v>36</v>
      </c>
      <c r="C98" s="52" t="s">
        <v>205</v>
      </c>
      <c r="D98" s="51">
        <v>75000</v>
      </c>
      <c r="E98" s="51">
        <v>74502.42</v>
      </c>
      <c r="F98" s="47">
        <f t="shared" si="3"/>
        <v>497.58000000000175</v>
      </c>
    </row>
    <row r="99" spans="1:6" ht="12.75">
      <c r="A99" s="50" t="s">
        <v>208</v>
      </c>
      <c r="B99" s="53" t="s">
        <v>36</v>
      </c>
      <c r="C99" s="52" t="s">
        <v>211</v>
      </c>
      <c r="D99" s="51">
        <f>D100+D105+D127+D129</f>
        <v>850357.5</v>
      </c>
      <c r="E99" s="51">
        <f>E100+E105+E127+E129</f>
        <v>834492.35</v>
      </c>
      <c r="F99" s="47">
        <f t="shared" si="3"/>
        <v>15865.150000000023</v>
      </c>
    </row>
    <row r="100" spans="1:6" ht="12.75">
      <c r="A100" s="50" t="s">
        <v>39</v>
      </c>
      <c r="B100" s="53" t="s">
        <v>36</v>
      </c>
      <c r="C100" s="52" t="s">
        <v>212</v>
      </c>
      <c r="D100" s="51">
        <f>D101</f>
        <v>647180</v>
      </c>
      <c r="E100" s="51">
        <f>E101</f>
        <v>646918.26</v>
      </c>
      <c r="F100" s="47">
        <f t="shared" si="3"/>
        <v>261.7399999999907</v>
      </c>
    </row>
    <row r="101" spans="1:6" ht="22.5">
      <c r="A101" s="50" t="s">
        <v>40</v>
      </c>
      <c r="B101" s="53" t="s">
        <v>36</v>
      </c>
      <c r="C101" s="52" t="s">
        <v>213</v>
      </c>
      <c r="D101" s="51">
        <f>D102+D104</f>
        <v>647180</v>
      </c>
      <c r="E101" s="51">
        <f>E102+E103+E104</f>
        <v>646918.26</v>
      </c>
      <c r="F101" s="47">
        <f t="shared" si="3"/>
        <v>261.7399999999907</v>
      </c>
    </row>
    <row r="102" spans="1:6" ht="12.75">
      <c r="A102" s="50" t="s">
        <v>41</v>
      </c>
      <c r="B102" s="53" t="s">
        <v>36</v>
      </c>
      <c r="C102" s="52" t="s">
        <v>214</v>
      </c>
      <c r="D102" s="51">
        <v>496680</v>
      </c>
      <c r="E102" s="51">
        <v>496622.16</v>
      </c>
      <c r="F102" s="47">
        <f t="shared" si="3"/>
        <v>57.84000000002561</v>
      </c>
    </row>
    <row r="103" spans="1:6" ht="12.75">
      <c r="A103" s="50" t="s">
        <v>43</v>
      </c>
      <c r="B103" s="53" t="s">
        <v>36</v>
      </c>
      <c r="C103" s="52" t="s">
        <v>119</v>
      </c>
      <c r="D103" s="51">
        <v>0</v>
      </c>
      <c r="E103" s="51">
        <v>0</v>
      </c>
      <c r="F103" s="47">
        <f t="shared" si="3"/>
        <v>0</v>
      </c>
    </row>
    <row r="104" spans="1:6" ht="22.5">
      <c r="A104" s="50" t="s">
        <v>42</v>
      </c>
      <c r="B104" s="53" t="s">
        <v>36</v>
      </c>
      <c r="C104" s="52" t="s">
        <v>215</v>
      </c>
      <c r="D104" s="51">
        <v>150500</v>
      </c>
      <c r="E104" s="51">
        <v>150296.1</v>
      </c>
      <c r="F104" s="47">
        <f t="shared" si="3"/>
        <v>203.89999999999418</v>
      </c>
    </row>
    <row r="105" spans="1:6" ht="22.5">
      <c r="A105" s="50" t="s">
        <v>216</v>
      </c>
      <c r="B105" s="53" t="s">
        <v>36</v>
      </c>
      <c r="C105" s="52" t="s">
        <v>271</v>
      </c>
      <c r="D105" s="51">
        <f>D106+D108+D109+D110+D111+D112</f>
        <v>200847.5</v>
      </c>
      <c r="E105" s="51">
        <f>E106+E108+E109+E110+E111+E112</f>
        <v>185245.09</v>
      </c>
      <c r="F105" s="47">
        <f t="shared" si="3"/>
        <v>15602.410000000003</v>
      </c>
    </row>
    <row r="106" spans="1:6" ht="12.75">
      <c r="A106" s="50" t="s">
        <v>45</v>
      </c>
      <c r="B106" s="53" t="s">
        <v>36</v>
      </c>
      <c r="C106" s="52" t="s">
        <v>217</v>
      </c>
      <c r="D106" s="51">
        <v>18000</v>
      </c>
      <c r="E106" s="51">
        <v>16690.36</v>
      </c>
      <c r="F106" s="47">
        <f t="shared" si="3"/>
        <v>1309.6399999999994</v>
      </c>
    </row>
    <row r="107" spans="1:6" ht="12.75">
      <c r="A107" s="50" t="s">
        <v>46</v>
      </c>
      <c r="B107" s="53" t="s">
        <v>36</v>
      </c>
      <c r="C107" s="52" t="s">
        <v>120</v>
      </c>
      <c r="D107" s="51">
        <v>0</v>
      </c>
      <c r="E107" s="51">
        <v>0</v>
      </c>
      <c r="F107" s="47">
        <f t="shared" si="3"/>
        <v>0</v>
      </c>
    </row>
    <row r="108" spans="1:6" ht="12.75">
      <c r="A108" s="50" t="s">
        <v>47</v>
      </c>
      <c r="B108" s="53" t="s">
        <v>36</v>
      </c>
      <c r="C108" s="52" t="s">
        <v>218</v>
      </c>
      <c r="D108" s="51">
        <v>13000</v>
      </c>
      <c r="E108" s="51">
        <v>8500.67</v>
      </c>
      <c r="F108" s="47">
        <f t="shared" si="3"/>
        <v>4499.33</v>
      </c>
    </row>
    <row r="109" spans="1:6" ht="22.5">
      <c r="A109" s="50" t="s">
        <v>48</v>
      </c>
      <c r="B109" s="53" t="s">
        <v>36</v>
      </c>
      <c r="C109" s="52" t="s">
        <v>219</v>
      </c>
      <c r="D109" s="51">
        <v>14500</v>
      </c>
      <c r="E109" s="51">
        <v>10000</v>
      </c>
      <c r="F109" s="47">
        <f t="shared" si="3"/>
        <v>4500</v>
      </c>
    </row>
    <row r="110" spans="1:6" ht="12.75">
      <c r="A110" s="50" t="s">
        <v>49</v>
      </c>
      <c r="B110" s="53" t="s">
        <v>36</v>
      </c>
      <c r="C110" s="52" t="s">
        <v>220</v>
      </c>
      <c r="D110" s="51">
        <v>101589.99</v>
      </c>
      <c r="E110" s="51">
        <v>100398.06</v>
      </c>
      <c r="F110" s="47">
        <f t="shared" si="3"/>
        <v>1191.9300000000076</v>
      </c>
    </row>
    <row r="111" spans="1:6" ht="12.75">
      <c r="A111" s="50" t="s">
        <v>50</v>
      </c>
      <c r="B111" s="53" t="s">
        <v>36</v>
      </c>
      <c r="C111" s="52" t="s">
        <v>221</v>
      </c>
      <c r="D111" s="51">
        <v>6000</v>
      </c>
      <c r="E111" s="51">
        <v>6000</v>
      </c>
      <c r="F111" s="47">
        <f t="shared" si="3"/>
        <v>0</v>
      </c>
    </row>
    <row r="112" spans="1:6" ht="12.75">
      <c r="A112" s="50" t="s">
        <v>51</v>
      </c>
      <c r="B112" s="53" t="s">
        <v>36</v>
      </c>
      <c r="C112" s="52" t="s">
        <v>222</v>
      </c>
      <c r="D112" s="51">
        <f>D126+D125</f>
        <v>47757.509999999995</v>
      </c>
      <c r="E112" s="51">
        <f>E126+E125</f>
        <v>43656</v>
      </c>
      <c r="F112" s="47">
        <f t="shared" si="3"/>
        <v>4101.509999999995</v>
      </c>
    </row>
    <row r="113" spans="1:6" ht="22.5">
      <c r="A113" s="50" t="s">
        <v>137</v>
      </c>
      <c r="B113" s="53" t="s">
        <v>36</v>
      </c>
      <c r="C113" s="52" t="s">
        <v>223</v>
      </c>
      <c r="D113" s="51">
        <v>0</v>
      </c>
      <c r="E113" s="51">
        <v>0</v>
      </c>
      <c r="F113" s="47">
        <f t="shared" si="3"/>
        <v>0</v>
      </c>
    </row>
    <row r="114" spans="1:6" ht="22.5">
      <c r="A114" s="50" t="s">
        <v>54</v>
      </c>
      <c r="B114" s="53" t="s">
        <v>36</v>
      </c>
      <c r="C114" s="52" t="s">
        <v>289</v>
      </c>
      <c r="D114" s="51">
        <v>0</v>
      </c>
      <c r="E114" s="51">
        <v>0</v>
      </c>
      <c r="F114" s="77">
        <f t="shared" si="3"/>
        <v>0</v>
      </c>
    </row>
    <row r="115" spans="1:6" ht="12.75">
      <c r="A115" s="50" t="s">
        <v>53</v>
      </c>
      <c r="B115" s="53" t="s">
        <v>36</v>
      </c>
      <c r="C115" s="52" t="s">
        <v>224</v>
      </c>
      <c r="D115" s="51">
        <v>0</v>
      </c>
      <c r="E115" s="51">
        <v>0</v>
      </c>
      <c r="F115" s="77">
        <f t="shared" si="3"/>
        <v>0</v>
      </c>
    </row>
    <row r="116" spans="1:6" ht="12.75">
      <c r="A116" s="50" t="s">
        <v>39</v>
      </c>
      <c r="B116" s="53" t="s">
        <v>36</v>
      </c>
      <c r="C116" s="52" t="s">
        <v>224</v>
      </c>
      <c r="D116" s="51">
        <f>D117</f>
        <v>0</v>
      </c>
      <c r="E116" s="51">
        <v>0</v>
      </c>
      <c r="F116" s="77">
        <f t="shared" si="3"/>
        <v>0</v>
      </c>
    </row>
    <row r="117" spans="1:6" ht="22.5">
      <c r="A117" s="50" t="s">
        <v>40</v>
      </c>
      <c r="B117" s="53" t="s">
        <v>36</v>
      </c>
      <c r="C117" s="52" t="s">
        <v>224</v>
      </c>
      <c r="D117" s="51">
        <v>0</v>
      </c>
      <c r="E117" s="51">
        <v>0</v>
      </c>
      <c r="F117" s="77">
        <f t="shared" si="3"/>
        <v>0</v>
      </c>
    </row>
    <row r="118" spans="1:6" ht="12.75">
      <c r="A118" s="50" t="s">
        <v>41</v>
      </c>
      <c r="B118" s="53" t="s">
        <v>36</v>
      </c>
      <c r="C118" s="52" t="s">
        <v>224</v>
      </c>
      <c r="D118" s="51">
        <v>0</v>
      </c>
      <c r="E118" s="51">
        <v>0</v>
      </c>
      <c r="F118" s="77">
        <f t="shared" si="3"/>
        <v>0</v>
      </c>
    </row>
    <row r="119" spans="1:6" ht="12.75">
      <c r="A119" s="50" t="s">
        <v>43</v>
      </c>
      <c r="B119" s="53" t="s">
        <v>36</v>
      </c>
      <c r="C119" s="52" t="s">
        <v>224</v>
      </c>
      <c r="D119" s="51">
        <v>0</v>
      </c>
      <c r="E119" s="51">
        <v>0</v>
      </c>
      <c r="F119" s="77">
        <f t="shared" si="3"/>
        <v>0</v>
      </c>
    </row>
    <row r="120" spans="1:6" ht="22.5">
      <c r="A120" s="50" t="s">
        <v>42</v>
      </c>
      <c r="B120" s="53" t="s">
        <v>36</v>
      </c>
      <c r="C120" s="52" t="s">
        <v>224</v>
      </c>
      <c r="D120" s="51">
        <v>0</v>
      </c>
      <c r="E120" s="51">
        <v>0</v>
      </c>
      <c r="F120" s="77">
        <f t="shared" si="3"/>
        <v>0</v>
      </c>
    </row>
    <row r="121" spans="1:6" ht="12.75">
      <c r="A121" s="50" t="s">
        <v>44</v>
      </c>
      <c r="B121" s="53" t="s">
        <v>36</v>
      </c>
      <c r="C121" s="52" t="s">
        <v>224</v>
      </c>
      <c r="D121" s="51">
        <v>0</v>
      </c>
      <c r="E121" s="51">
        <v>0</v>
      </c>
      <c r="F121" s="77">
        <f t="shared" si="3"/>
        <v>0</v>
      </c>
    </row>
    <row r="122" spans="1:6" ht="12.75">
      <c r="A122" s="50" t="s">
        <v>46</v>
      </c>
      <c r="B122" s="53" t="s">
        <v>36</v>
      </c>
      <c r="C122" s="52" t="s">
        <v>224</v>
      </c>
      <c r="D122" s="51">
        <v>0</v>
      </c>
      <c r="E122" s="51">
        <v>0</v>
      </c>
      <c r="F122" s="77">
        <f t="shared" si="3"/>
        <v>0</v>
      </c>
    </row>
    <row r="123" spans="1:6" ht="12.75">
      <c r="A123" s="50" t="s">
        <v>49</v>
      </c>
      <c r="B123" s="53" t="s">
        <v>36</v>
      </c>
      <c r="C123" s="52" t="s">
        <v>224</v>
      </c>
      <c r="D123" s="51">
        <v>0</v>
      </c>
      <c r="E123" s="51">
        <v>0</v>
      </c>
      <c r="F123" s="77">
        <f t="shared" si="3"/>
        <v>0</v>
      </c>
    </row>
    <row r="124" spans="1:6" ht="12.75">
      <c r="A124" s="50" t="s">
        <v>51</v>
      </c>
      <c r="B124" s="53" t="s">
        <v>36</v>
      </c>
      <c r="C124" s="52" t="s">
        <v>224</v>
      </c>
      <c r="D124" s="51">
        <v>0</v>
      </c>
      <c r="E124" s="51">
        <v>0</v>
      </c>
      <c r="F124" s="77">
        <f t="shared" si="3"/>
        <v>0</v>
      </c>
    </row>
    <row r="125" spans="1:6" ht="22.5">
      <c r="A125" s="50" t="s">
        <v>54</v>
      </c>
      <c r="B125" s="53" t="s">
        <v>36</v>
      </c>
      <c r="C125" s="52" t="s">
        <v>289</v>
      </c>
      <c r="D125" s="51">
        <v>21700</v>
      </c>
      <c r="E125" s="51">
        <v>21700</v>
      </c>
      <c r="F125" s="77">
        <f t="shared" si="3"/>
        <v>0</v>
      </c>
    </row>
    <row r="126" spans="1:6" ht="22.5">
      <c r="A126" s="50" t="s">
        <v>52</v>
      </c>
      <c r="B126" s="53" t="s">
        <v>36</v>
      </c>
      <c r="C126" s="52" t="s">
        <v>224</v>
      </c>
      <c r="D126" s="51">
        <v>26057.51</v>
      </c>
      <c r="E126" s="51">
        <v>21956</v>
      </c>
      <c r="F126" s="77">
        <f t="shared" si="3"/>
        <v>4101.509999999998</v>
      </c>
    </row>
    <row r="127" spans="1:6" ht="22.5">
      <c r="A127" s="50" t="s">
        <v>227</v>
      </c>
      <c r="B127" s="53" t="s">
        <v>36</v>
      </c>
      <c r="C127" s="52" t="s">
        <v>228</v>
      </c>
      <c r="D127" s="51">
        <f>D128</f>
        <v>1810</v>
      </c>
      <c r="E127" s="51">
        <f>E128</f>
        <v>1810</v>
      </c>
      <c r="F127" s="77">
        <f t="shared" si="3"/>
        <v>0</v>
      </c>
    </row>
    <row r="128" spans="1:6" ht="12.75">
      <c r="A128" s="50" t="s">
        <v>50</v>
      </c>
      <c r="B128" s="53" t="s">
        <v>36</v>
      </c>
      <c r="C128" s="52" t="s">
        <v>229</v>
      </c>
      <c r="D128" s="51">
        <v>1810</v>
      </c>
      <c r="E128" s="51">
        <v>1810</v>
      </c>
      <c r="F128" s="77">
        <f t="shared" si="3"/>
        <v>0</v>
      </c>
    </row>
    <row r="129" spans="1:6" ht="22.5">
      <c r="A129" s="50" t="s">
        <v>230</v>
      </c>
      <c r="B129" s="53" t="s">
        <v>36</v>
      </c>
      <c r="C129" s="52" t="s">
        <v>231</v>
      </c>
      <c r="D129" s="51">
        <f>D130</f>
        <v>520</v>
      </c>
      <c r="E129" s="51">
        <f>E130</f>
        <v>519</v>
      </c>
      <c r="F129" s="77">
        <f>D129-E129</f>
        <v>1</v>
      </c>
    </row>
    <row r="130" spans="1:6" ht="12.75">
      <c r="A130" s="50" t="s">
        <v>232</v>
      </c>
      <c r="B130" s="53" t="s">
        <v>36</v>
      </c>
      <c r="C130" s="52" t="s">
        <v>233</v>
      </c>
      <c r="D130" s="51">
        <v>520</v>
      </c>
      <c r="E130" s="51">
        <v>519</v>
      </c>
      <c r="F130" s="47">
        <f t="shared" si="3"/>
        <v>1</v>
      </c>
    </row>
    <row r="131" spans="1:6" ht="12.75">
      <c r="A131" s="50" t="s">
        <v>210</v>
      </c>
      <c r="B131" s="53" t="s">
        <v>36</v>
      </c>
      <c r="C131" s="52" t="s">
        <v>282</v>
      </c>
      <c r="D131" s="51">
        <f>D132</f>
        <v>20000</v>
      </c>
      <c r="E131" s="51">
        <f>E132</f>
        <v>20000</v>
      </c>
      <c r="F131" s="47">
        <f t="shared" si="3"/>
        <v>0</v>
      </c>
    </row>
    <row r="132" spans="1:6" ht="12.75">
      <c r="A132" s="50" t="s">
        <v>39</v>
      </c>
      <c r="B132" s="53" t="s">
        <v>36</v>
      </c>
      <c r="C132" s="52" t="s">
        <v>281</v>
      </c>
      <c r="D132" s="51">
        <f>D134</f>
        <v>20000</v>
      </c>
      <c r="E132" s="51">
        <f>E133</f>
        <v>20000</v>
      </c>
      <c r="F132" s="47">
        <f t="shared" si="3"/>
        <v>0</v>
      </c>
    </row>
    <row r="133" spans="1:6" ht="22.5">
      <c r="A133" s="50" t="s">
        <v>207</v>
      </c>
      <c r="B133" s="53" t="s">
        <v>36</v>
      </c>
      <c r="C133" s="52" t="s">
        <v>280</v>
      </c>
      <c r="D133" s="51">
        <f>D134</f>
        <v>20000</v>
      </c>
      <c r="E133" s="51">
        <f>E134</f>
        <v>20000</v>
      </c>
      <c r="F133" s="47">
        <f t="shared" si="3"/>
        <v>0</v>
      </c>
    </row>
    <row r="134" spans="1:6" ht="33.75">
      <c r="A134" s="50" t="s">
        <v>206</v>
      </c>
      <c r="B134" s="53" t="s">
        <v>36</v>
      </c>
      <c r="C134" s="52" t="s">
        <v>279</v>
      </c>
      <c r="D134" s="51">
        <v>20000</v>
      </c>
      <c r="E134" s="51">
        <v>20000</v>
      </c>
      <c r="F134" s="47">
        <f t="shared" si="3"/>
        <v>0</v>
      </c>
    </row>
    <row r="135" spans="1:6" ht="22.5">
      <c r="A135" s="122" t="s">
        <v>417</v>
      </c>
      <c r="B135" s="53" t="s">
        <v>36</v>
      </c>
      <c r="C135" s="52" t="s">
        <v>416</v>
      </c>
      <c r="D135" s="51">
        <f>D136</f>
        <v>17740</v>
      </c>
      <c r="E135" s="51">
        <f>E136</f>
        <v>17740</v>
      </c>
      <c r="F135" s="47">
        <f t="shared" si="3"/>
        <v>0</v>
      </c>
    </row>
    <row r="136" spans="1:6" ht="12.75">
      <c r="A136" s="122" t="s">
        <v>418</v>
      </c>
      <c r="B136" s="53" t="s">
        <v>36</v>
      </c>
      <c r="C136" s="52" t="s">
        <v>419</v>
      </c>
      <c r="D136" s="51">
        <f>D137</f>
        <v>17740</v>
      </c>
      <c r="E136" s="51">
        <f>E137</f>
        <v>17740</v>
      </c>
      <c r="F136" s="47">
        <f t="shared" si="3"/>
        <v>0</v>
      </c>
    </row>
    <row r="137" spans="1:6" ht="12.75">
      <c r="A137" s="50" t="s">
        <v>232</v>
      </c>
      <c r="B137" s="53" t="s">
        <v>36</v>
      </c>
      <c r="C137" s="52" t="s">
        <v>420</v>
      </c>
      <c r="D137" s="51">
        <v>17740</v>
      </c>
      <c r="E137" s="51">
        <v>17740</v>
      </c>
      <c r="F137" s="47">
        <f t="shared" si="3"/>
        <v>0</v>
      </c>
    </row>
    <row r="138" spans="1:6" ht="12.75">
      <c r="A138" s="50" t="s">
        <v>236</v>
      </c>
      <c r="B138" s="53" t="s">
        <v>36</v>
      </c>
      <c r="C138" s="52" t="s">
        <v>237</v>
      </c>
      <c r="D138" s="51">
        <f>D139</f>
        <v>1000</v>
      </c>
      <c r="E138" s="51">
        <v>0</v>
      </c>
      <c r="F138" s="47">
        <f t="shared" si="3"/>
        <v>1000</v>
      </c>
    </row>
    <row r="139" spans="1:6" ht="12.75">
      <c r="A139" s="50" t="s">
        <v>235</v>
      </c>
      <c r="B139" s="53" t="s">
        <v>36</v>
      </c>
      <c r="C139" s="52" t="s">
        <v>234</v>
      </c>
      <c r="D139" s="51">
        <f>D140</f>
        <v>1000</v>
      </c>
      <c r="E139" s="51">
        <v>0</v>
      </c>
      <c r="F139" s="47">
        <f t="shared" si="3"/>
        <v>1000</v>
      </c>
    </row>
    <row r="140" spans="1:6" ht="12.75">
      <c r="A140" s="50" t="s">
        <v>50</v>
      </c>
      <c r="B140" s="53" t="s">
        <v>36</v>
      </c>
      <c r="C140" s="52" t="s">
        <v>238</v>
      </c>
      <c r="D140" s="51">
        <v>1000</v>
      </c>
      <c r="E140" s="51">
        <v>0</v>
      </c>
      <c r="F140" s="47">
        <f t="shared" si="3"/>
        <v>1000</v>
      </c>
    </row>
    <row r="141" spans="1:6" ht="22.5">
      <c r="A141" s="50" t="s">
        <v>357</v>
      </c>
      <c r="B141" s="53" t="s">
        <v>36</v>
      </c>
      <c r="C141" s="52" t="s">
        <v>356</v>
      </c>
      <c r="D141" s="51">
        <f>D142</f>
        <v>0</v>
      </c>
      <c r="E141" s="51">
        <v>0</v>
      </c>
      <c r="F141" s="47">
        <f t="shared" si="3"/>
        <v>0</v>
      </c>
    </row>
    <row r="142" spans="1:6" ht="12.75">
      <c r="A142" s="50" t="s">
        <v>352</v>
      </c>
      <c r="B142" s="53" t="s">
        <v>36</v>
      </c>
      <c r="C142" s="52" t="s">
        <v>355</v>
      </c>
      <c r="D142" s="51">
        <f>D143</f>
        <v>0</v>
      </c>
      <c r="E142" s="51">
        <v>0</v>
      </c>
      <c r="F142" s="47">
        <f t="shared" si="3"/>
        <v>0</v>
      </c>
    </row>
    <row r="143" spans="1:6" ht="22.5">
      <c r="A143" s="50" t="s">
        <v>216</v>
      </c>
      <c r="B143" s="53" t="s">
        <v>36</v>
      </c>
      <c r="C143" s="52" t="s">
        <v>354</v>
      </c>
      <c r="D143" s="51">
        <f>D144</f>
        <v>0</v>
      </c>
      <c r="E143" s="51">
        <v>0</v>
      </c>
      <c r="F143" s="47">
        <f t="shared" si="3"/>
        <v>0</v>
      </c>
    </row>
    <row r="144" spans="1:6" ht="22.5">
      <c r="A144" s="50" t="s">
        <v>48</v>
      </c>
      <c r="B144" s="53" t="s">
        <v>36</v>
      </c>
      <c r="C144" s="52" t="s">
        <v>353</v>
      </c>
      <c r="D144" s="51">
        <v>0</v>
      </c>
      <c r="E144" s="51">
        <v>0</v>
      </c>
      <c r="F144" s="47">
        <f t="shared" si="3"/>
        <v>0</v>
      </c>
    </row>
    <row r="145" spans="1:6" ht="12.75">
      <c r="A145" s="50" t="s">
        <v>55</v>
      </c>
      <c r="B145" s="53" t="s">
        <v>36</v>
      </c>
      <c r="C145" s="52" t="s">
        <v>121</v>
      </c>
      <c r="D145" s="51">
        <f aca="true" t="shared" si="4" ref="D145:E147">D146</f>
        <v>52509</v>
      </c>
      <c r="E145" s="51">
        <f t="shared" si="4"/>
        <v>44920</v>
      </c>
      <c r="F145" s="47">
        <f t="shared" si="3"/>
        <v>7589</v>
      </c>
    </row>
    <row r="146" spans="1:6" ht="12.75">
      <c r="A146" s="50" t="s">
        <v>380</v>
      </c>
      <c r="B146" s="53" t="s">
        <v>36</v>
      </c>
      <c r="C146" s="52" t="s">
        <v>379</v>
      </c>
      <c r="D146" s="51">
        <f>D147+D151</f>
        <v>52509</v>
      </c>
      <c r="E146" s="51">
        <f>E147+E151</f>
        <v>44920</v>
      </c>
      <c r="F146" s="47">
        <f t="shared" si="3"/>
        <v>7589</v>
      </c>
    </row>
    <row r="147" spans="1:6" ht="12.75">
      <c r="A147" s="50" t="s">
        <v>39</v>
      </c>
      <c r="B147" s="53" t="s">
        <v>36</v>
      </c>
      <c r="C147" s="52" t="s">
        <v>378</v>
      </c>
      <c r="D147" s="51">
        <f t="shared" si="4"/>
        <v>44920</v>
      </c>
      <c r="E147" s="51">
        <f t="shared" si="4"/>
        <v>44920</v>
      </c>
      <c r="F147" s="47">
        <f t="shared" si="3"/>
        <v>0</v>
      </c>
    </row>
    <row r="148" spans="1:6" ht="22.5">
      <c r="A148" s="50" t="s">
        <v>40</v>
      </c>
      <c r="B148" s="53" t="s">
        <v>36</v>
      </c>
      <c r="C148" s="52" t="s">
        <v>377</v>
      </c>
      <c r="D148" s="51">
        <f>D149+D150</f>
        <v>44920</v>
      </c>
      <c r="E148" s="51">
        <f>E149+E150</f>
        <v>44920</v>
      </c>
      <c r="F148" s="47">
        <f t="shared" si="3"/>
        <v>0</v>
      </c>
    </row>
    <row r="149" spans="1:6" ht="12.75">
      <c r="A149" s="50" t="s">
        <v>41</v>
      </c>
      <c r="B149" s="53" t="s">
        <v>36</v>
      </c>
      <c r="C149" s="52" t="s">
        <v>376</v>
      </c>
      <c r="D149" s="51">
        <v>34500</v>
      </c>
      <c r="E149" s="51">
        <v>34500</v>
      </c>
      <c r="F149" s="47">
        <f t="shared" si="3"/>
        <v>0</v>
      </c>
    </row>
    <row r="150" spans="1:6" ht="22.5">
      <c r="A150" s="50" t="s">
        <v>42</v>
      </c>
      <c r="B150" s="53" t="s">
        <v>36</v>
      </c>
      <c r="C150" s="52" t="s">
        <v>375</v>
      </c>
      <c r="D150" s="51">
        <v>10420</v>
      </c>
      <c r="E150" s="51">
        <v>10420</v>
      </c>
      <c r="F150" s="47">
        <f t="shared" si="3"/>
        <v>0</v>
      </c>
    </row>
    <row r="151" spans="1:6" ht="12.75">
      <c r="A151" s="50" t="s">
        <v>51</v>
      </c>
      <c r="B151" s="53" t="s">
        <v>36</v>
      </c>
      <c r="C151" s="52" t="s">
        <v>400</v>
      </c>
      <c r="D151" s="51">
        <f>D152</f>
        <v>7589</v>
      </c>
      <c r="E151" s="51">
        <f>E152</f>
        <v>0</v>
      </c>
      <c r="F151" s="47">
        <f t="shared" si="3"/>
        <v>7589</v>
      </c>
    </row>
    <row r="152" spans="1:6" ht="22.5">
      <c r="A152" s="50" t="s">
        <v>52</v>
      </c>
      <c r="B152" s="53" t="s">
        <v>36</v>
      </c>
      <c r="C152" s="52" t="s">
        <v>401</v>
      </c>
      <c r="D152" s="51">
        <v>7589</v>
      </c>
      <c r="E152" s="51">
        <v>0</v>
      </c>
      <c r="F152" s="47">
        <f t="shared" si="3"/>
        <v>7589</v>
      </c>
    </row>
    <row r="153" spans="1:6" ht="33.75">
      <c r="A153" s="50" t="s">
        <v>56</v>
      </c>
      <c r="B153" s="53" t="s">
        <v>36</v>
      </c>
      <c r="C153" s="52" t="s">
        <v>122</v>
      </c>
      <c r="D153" s="51">
        <f aca="true" t="shared" si="5" ref="D153:E155">D154</f>
        <v>0</v>
      </c>
      <c r="E153" s="51">
        <f t="shared" si="5"/>
        <v>0</v>
      </c>
      <c r="F153" s="47">
        <f t="shared" si="3"/>
        <v>0</v>
      </c>
    </row>
    <row r="154" spans="1:6" ht="12.75">
      <c r="A154" s="50" t="s">
        <v>57</v>
      </c>
      <c r="B154" s="53" t="s">
        <v>36</v>
      </c>
      <c r="C154" s="52" t="s">
        <v>123</v>
      </c>
      <c r="D154" s="51">
        <f t="shared" si="5"/>
        <v>0</v>
      </c>
      <c r="E154" s="51">
        <f t="shared" si="5"/>
        <v>0</v>
      </c>
      <c r="F154" s="47">
        <f t="shared" si="3"/>
        <v>0</v>
      </c>
    </row>
    <row r="155" spans="1:6" ht="12.75">
      <c r="A155" s="50" t="s">
        <v>51</v>
      </c>
      <c r="B155" s="53" t="s">
        <v>36</v>
      </c>
      <c r="C155" s="52" t="s">
        <v>124</v>
      </c>
      <c r="D155" s="51">
        <f t="shared" si="5"/>
        <v>0</v>
      </c>
      <c r="E155" s="51">
        <f t="shared" si="5"/>
        <v>0</v>
      </c>
      <c r="F155" s="47">
        <f t="shared" si="3"/>
        <v>0</v>
      </c>
    </row>
    <row r="156" spans="1:6" ht="22.5">
      <c r="A156" s="50" t="s">
        <v>52</v>
      </c>
      <c r="B156" s="53" t="s">
        <v>36</v>
      </c>
      <c r="C156" s="52" t="s">
        <v>125</v>
      </c>
      <c r="D156" s="51">
        <v>0</v>
      </c>
      <c r="E156" s="51">
        <v>0</v>
      </c>
      <c r="F156" s="47">
        <f t="shared" si="3"/>
        <v>0</v>
      </c>
    </row>
    <row r="157" spans="1:6" ht="12.75">
      <c r="A157" s="50" t="s">
        <v>182</v>
      </c>
      <c r="B157" s="53" t="s">
        <v>36</v>
      </c>
      <c r="C157" s="52" t="s">
        <v>239</v>
      </c>
      <c r="D157" s="51">
        <f>D158+D167</f>
        <v>1147270</v>
      </c>
      <c r="E157" s="51">
        <f>E158+E167</f>
        <v>834149.82</v>
      </c>
      <c r="F157" s="47">
        <f t="shared" si="3"/>
        <v>313120.18000000005</v>
      </c>
    </row>
    <row r="158" spans="1:6" ht="22.5">
      <c r="A158" s="50" t="s">
        <v>241</v>
      </c>
      <c r="B158" s="53" t="s">
        <v>36</v>
      </c>
      <c r="C158" s="52" t="s">
        <v>240</v>
      </c>
      <c r="D158" s="51">
        <f>D159+D161+D165+D166</f>
        <v>1147270</v>
      </c>
      <c r="E158" s="51">
        <f>E159+E161+E165+E166</f>
        <v>834149.82</v>
      </c>
      <c r="F158" s="47">
        <f t="shared" si="3"/>
        <v>313120.18000000005</v>
      </c>
    </row>
    <row r="159" spans="1:6" ht="45">
      <c r="A159" s="50" t="s">
        <v>294</v>
      </c>
      <c r="B159" s="53" t="s">
        <v>36</v>
      </c>
      <c r="C159" s="52" t="s">
        <v>286</v>
      </c>
      <c r="D159" s="51">
        <f>D160</f>
        <v>0</v>
      </c>
      <c r="E159" s="51">
        <f>E160</f>
        <v>0</v>
      </c>
      <c r="F159" s="47">
        <f>D159-E159</f>
        <v>0</v>
      </c>
    </row>
    <row r="160" spans="1:6" ht="22.5">
      <c r="A160" s="50" t="s">
        <v>242</v>
      </c>
      <c r="B160" s="53" t="s">
        <v>36</v>
      </c>
      <c r="C160" s="52" t="s">
        <v>285</v>
      </c>
      <c r="D160" s="51">
        <v>0</v>
      </c>
      <c r="E160" s="51">
        <v>0</v>
      </c>
      <c r="F160" s="47">
        <f>D160-E160</f>
        <v>0</v>
      </c>
    </row>
    <row r="161" spans="1:6" ht="45">
      <c r="A161" s="50" t="s">
        <v>295</v>
      </c>
      <c r="B161" s="53" t="s">
        <v>36</v>
      </c>
      <c r="C161" s="52" t="s">
        <v>284</v>
      </c>
      <c r="D161" s="51">
        <f>D162</f>
        <v>1147270</v>
      </c>
      <c r="E161" s="51">
        <f>E162</f>
        <v>834149.82</v>
      </c>
      <c r="F161" s="47">
        <f t="shared" si="3"/>
        <v>313120.18000000005</v>
      </c>
    </row>
    <row r="162" spans="1:6" ht="22.5">
      <c r="A162" s="50" t="s">
        <v>242</v>
      </c>
      <c r="B162" s="53" t="s">
        <v>36</v>
      </c>
      <c r="C162" s="52" t="s">
        <v>283</v>
      </c>
      <c r="D162" s="51">
        <v>1147270</v>
      </c>
      <c r="E162" s="51">
        <v>834149.82</v>
      </c>
      <c r="F162" s="47">
        <f t="shared" si="3"/>
        <v>313120.18000000005</v>
      </c>
    </row>
    <row r="163" spans="1:6" ht="33.75">
      <c r="A163" s="50" t="s">
        <v>292</v>
      </c>
      <c r="B163" s="53" t="s">
        <v>36</v>
      </c>
      <c r="C163" s="52" t="s">
        <v>243</v>
      </c>
      <c r="D163" s="51">
        <f>D165+D166</f>
        <v>0</v>
      </c>
      <c r="E163" s="51">
        <f>E165+E166</f>
        <v>0</v>
      </c>
      <c r="F163" s="51">
        <f>F165+F166</f>
        <v>0</v>
      </c>
    </row>
    <row r="164" spans="1:6" ht="33.75">
      <c r="A164" s="50" t="s">
        <v>245</v>
      </c>
      <c r="B164" s="53" t="s">
        <v>36</v>
      </c>
      <c r="C164" s="52" t="s">
        <v>243</v>
      </c>
      <c r="D164" s="51"/>
      <c r="E164" s="51">
        <f>E179</f>
        <v>42627.240000000005</v>
      </c>
      <c r="F164" s="47">
        <f>D164-E164</f>
        <v>-42627.240000000005</v>
      </c>
    </row>
    <row r="165" spans="1:6" ht="22.5">
      <c r="A165" s="50" t="s">
        <v>242</v>
      </c>
      <c r="B165" s="53" t="s">
        <v>36</v>
      </c>
      <c r="C165" s="52" t="s">
        <v>244</v>
      </c>
      <c r="D165" s="51">
        <v>0</v>
      </c>
      <c r="E165" s="51">
        <v>0</v>
      </c>
      <c r="F165" s="47">
        <f>D165-E165</f>
        <v>0</v>
      </c>
    </row>
    <row r="166" spans="1:6" ht="22.5">
      <c r="A166" s="50" t="s">
        <v>242</v>
      </c>
      <c r="B166" s="53" t="s">
        <v>36</v>
      </c>
      <c r="C166" s="52" t="s">
        <v>290</v>
      </c>
      <c r="D166" s="51">
        <v>0</v>
      </c>
      <c r="E166" s="51">
        <v>0</v>
      </c>
      <c r="F166" s="47">
        <f t="shared" si="3"/>
        <v>0</v>
      </c>
    </row>
    <row r="167" spans="1:6" ht="12.75">
      <c r="A167" s="50" t="s">
        <v>151</v>
      </c>
      <c r="B167" s="53" t="s">
        <v>36</v>
      </c>
      <c r="C167" s="52" t="s">
        <v>158</v>
      </c>
      <c r="D167" s="51">
        <f aca="true" t="shared" si="6" ref="D167:E169">D168</f>
        <v>0</v>
      </c>
      <c r="E167" s="51">
        <f t="shared" si="6"/>
        <v>0</v>
      </c>
      <c r="F167" s="47">
        <f t="shared" si="3"/>
        <v>0</v>
      </c>
    </row>
    <row r="168" spans="1:6" ht="12.75">
      <c r="A168" s="50" t="s">
        <v>247</v>
      </c>
      <c r="B168" s="53" t="s">
        <v>36</v>
      </c>
      <c r="C168" s="52" t="s">
        <v>246</v>
      </c>
      <c r="D168" s="51">
        <f t="shared" si="6"/>
        <v>0</v>
      </c>
      <c r="E168" s="51">
        <f t="shared" si="6"/>
        <v>0</v>
      </c>
      <c r="F168" s="47">
        <f t="shared" si="3"/>
        <v>0</v>
      </c>
    </row>
    <row r="169" spans="1:6" ht="12.75">
      <c r="A169" s="50" t="s">
        <v>39</v>
      </c>
      <c r="B169" s="53" t="s">
        <v>36</v>
      </c>
      <c r="C169" s="52" t="s">
        <v>248</v>
      </c>
      <c r="D169" s="51">
        <f t="shared" si="6"/>
        <v>0</v>
      </c>
      <c r="E169" s="51">
        <f t="shared" si="6"/>
        <v>0</v>
      </c>
      <c r="F169" s="47">
        <f t="shared" si="3"/>
        <v>0</v>
      </c>
    </row>
    <row r="170" spans="1:6" ht="22.5">
      <c r="A170" s="50" t="s">
        <v>40</v>
      </c>
      <c r="B170" s="53" t="s">
        <v>36</v>
      </c>
      <c r="C170" s="52" t="s">
        <v>157</v>
      </c>
      <c r="D170" s="51">
        <f>D171+D172</f>
        <v>0</v>
      </c>
      <c r="E170" s="51">
        <f>E171+E172</f>
        <v>0</v>
      </c>
      <c r="F170" s="47">
        <f t="shared" si="3"/>
        <v>0</v>
      </c>
    </row>
    <row r="171" spans="1:6" ht="12.75">
      <c r="A171" s="50" t="s">
        <v>156</v>
      </c>
      <c r="B171" s="53" t="s">
        <v>36</v>
      </c>
      <c r="C171" s="52" t="s">
        <v>249</v>
      </c>
      <c r="D171" s="51">
        <v>0</v>
      </c>
      <c r="E171" s="51">
        <v>0</v>
      </c>
      <c r="F171" s="47">
        <f t="shared" si="3"/>
        <v>0</v>
      </c>
    </row>
    <row r="172" spans="1:6" ht="22.5">
      <c r="A172" s="50" t="s">
        <v>42</v>
      </c>
      <c r="B172" s="53" t="s">
        <v>36</v>
      </c>
      <c r="C172" s="52" t="s">
        <v>150</v>
      </c>
      <c r="D172" s="51">
        <v>0</v>
      </c>
      <c r="E172" s="51">
        <v>0</v>
      </c>
      <c r="F172" s="47">
        <f t="shared" si="3"/>
        <v>0</v>
      </c>
    </row>
    <row r="173" spans="1:6" ht="22.5">
      <c r="A173" s="50" t="s">
        <v>381</v>
      </c>
      <c r="B173" s="53" t="s">
        <v>36</v>
      </c>
      <c r="C173" s="52" t="s">
        <v>126</v>
      </c>
      <c r="D173" s="51">
        <f>D178+D174</f>
        <v>73000</v>
      </c>
      <c r="E173" s="51">
        <f>E178+E174</f>
        <v>46347.240000000005</v>
      </c>
      <c r="F173" s="47">
        <f>D173-E173</f>
        <v>26652.759999999995</v>
      </c>
    </row>
    <row r="174" spans="1:6" ht="12.75">
      <c r="A174" s="50" t="s">
        <v>310</v>
      </c>
      <c r="B174" s="53" t="s">
        <v>36</v>
      </c>
      <c r="C174" s="52" t="s">
        <v>314</v>
      </c>
      <c r="D174" s="51">
        <v>0</v>
      </c>
      <c r="E174" s="51">
        <f>E175</f>
        <v>0</v>
      </c>
      <c r="F174" s="47">
        <f>D174-E174</f>
        <v>0</v>
      </c>
    </row>
    <row r="175" spans="1:6" ht="22.5">
      <c r="A175" s="50" t="s">
        <v>309</v>
      </c>
      <c r="B175" s="53" t="s">
        <v>36</v>
      </c>
      <c r="C175" s="52" t="s">
        <v>313</v>
      </c>
      <c r="D175" s="51">
        <v>0</v>
      </c>
      <c r="E175" s="51">
        <f>E176</f>
        <v>0</v>
      </c>
      <c r="F175" s="47">
        <f>D175-E175</f>
        <v>0</v>
      </c>
    </row>
    <row r="176" spans="1:6" ht="22.5">
      <c r="A176" s="50" t="s">
        <v>216</v>
      </c>
      <c r="B176" s="53" t="s">
        <v>36</v>
      </c>
      <c r="C176" s="52" t="s">
        <v>312</v>
      </c>
      <c r="D176" s="51">
        <v>0</v>
      </c>
      <c r="E176" s="51">
        <f>E177</f>
        <v>0</v>
      </c>
      <c r="F176" s="47">
        <f>D176-E176</f>
        <v>0</v>
      </c>
    </row>
    <row r="177" spans="1:6" ht="22.5">
      <c r="A177" s="50" t="s">
        <v>48</v>
      </c>
      <c r="B177" s="53" t="s">
        <v>36</v>
      </c>
      <c r="C177" s="52" t="s">
        <v>311</v>
      </c>
      <c r="D177" s="51">
        <v>0</v>
      </c>
      <c r="E177" s="51">
        <v>0</v>
      </c>
      <c r="F177" s="47">
        <f>D177-E177</f>
        <v>0</v>
      </c>
    </row>
    <row r="178" spans="1:6" ht="12.75">
      <c r="A178" s="50" t="s">
        <v>382</v>
      </c>
      <c r="B178" s="53" t="s">
        <v>36</v>
      </c>
      <c r="C178" s="52" t="s">
        <v>315</v>
      </c>
      <c r="D178" s="51">
        <f>D179+D190</f>
        <v>73000</v>
      </c>
      <c r="E178" s="51">
        <f>E179+E190</f>
        <v>46347.240000000005</v>
      </c>
      <c r="F178" s="47">
        <f t="shared" si="3"/>
        <v>26652.759999999995</v>
      </c>
    </row>
    <row r="179" spans="1:6" ht="12.75">
      <c r="A179" s="50" t="s">
        <v>39</v>
      </c>
      <c r="B179" s="53" t="s">
        <v>36</v>
      </c>
      <c r="C179" s="52" t="s">
        <v>250</v>
      </c>
      <c r="D179" s="51">
        <f>D180</f>
        <v>58000</v>
      </c>
      <c r="E179" s="51">
        <f>E180</f>
        <v>42627.240000000005</v>
      </c>
      <c r="F179" s="47">
        <f t="shared" si="3"/>
        <v>15372.759999999995</v>
      </c>
    </row>
    <row r="180" spans="1:6" ht="12.75">
      <c r="A180" s="50" t="s">
        <v>44</v>
      </c>
      <c r="B180" s="53" t="s">
        <v>36</v>
      </c>
      <c r="C180" s="52" t="s">
        <v>251</v>
      </c>
      <c r="D180" s="51">
        <f>D181+D182</f>
        <v>58000</v>
      </c>
      <c r="E180" s="51">
        <f>E181+E182</f>
        <v>42627.240000000005</v>
      </c>
      <c r="F180" s="47">
        <f t="shared" si="3"/>
        <v>15372.759999999995</v>
      </c>
    </row>
    <row r="181" spans="1:6" ht="12.75">
      <c r="A181" s="50" t="s">
        <v>47</v>
      </c>
      <c r="B181" s="53" t="s">
        <v>36</v>
      </c>
      <c r="C181" s="52" t="s">
        <v>252</v>
      </c>
      <c r="D181" s="51">
        <v>55000</v>
      </c>
      <c r="E181" s="51">
        <v>39655.01</v>
      </c>
      <c r="F181" s="47">
        <f t="shared" si="3"/>
        <v>15344.989999999998</v>
      </c>
    </row>
    <row r="182" spans="1:6" ht="12.75">
      <c r="A182" s="50" t="s">
        <v>156</v>
      </c>
      <c r="B182" s="53" t="s">
        <v>36</v>
      </c>
      <c r="C182" s="52" t="s">
        <v>411</v>
      </c>
      <c r="D182" s="51">
        <v>3000</v>
      </c>
      <c r="E182" s="51">
        <v>2972.23</v>
      </c>
      <c r="F182" s="47">
        <f t="shared" si="3"/>
        <v>27.769999999999982</v>
      </c>
    </row>
    <row r="183" spans="1:6" ht="12.75">
      <c r="A183" s="50" t="s">
        <v>39</v>
      </c>
      <c r="B183" s="53" t="s">
        <v>36</v>
      </c>
      <c r="C183" s="52" t="s">
        <v>127</v>
      </c>
      <c r="D183" s="51">
        <f>D184</f>
        <v>0</v>
      </c>
      <c r="E183" s="51">
        <f>E184</f>
        <v>0</v>
      </c>
      <c r="F183" s="47">
        <f t="shared" si="3"/>
        <v>0</v>
      </c>
    </row>
    <row r="184" spans="1:6" ht="12.75">
      <c r="A184" s="50" t="s">
        <v>44</v>
      </c>
      <c r="B184" s="53" t="s">
        <v>36</v>
      </c>
      <c r="C184" s="52" t="s">
        <v>128</v>
      </c>
      <c r="D184" s="51">
        <f>D185</f>
        <v>0</v>
      </c>
      <c r="E184" s="51">
        <f>E185</f>
        <v>0</v>
      </c>
      <c r="F184" s="47">
        <f t="shared" si="3"/>
        <v>0</v>
      </c>
    </row>
    <row r="185" spans="1:6" ht="22.5">
      <c r="A185" s="50" t="s">
        <v>48</v>
      </c>
      <c r="B185" s="53" t="s">
        <v>36</v>
      </c>
      <c r="C185" s="52" t="s">
        <v>129</v>
      </c>
      <c r="D185" s="51"/>
      <c r="E185" s="51">
        <v>0</v>
      </c>
      <c r="F185" s="47">
        <f t="shared" si="3"/>
        <v>0</v>
      </c>
    </row>
    <row r="186" spans="1:6" ht="12.75">
      <c r="A186" s="50" t="s">
        <v>141</v>
      </c>
      <c r="B186" s="53" t="s">
        <v>36</v>
      </c>
      <c r="C186" s="52" t="s">
        <v>142</v>
      </c>
      <c r="D186" s="51">
        <f>D187</f>
        <v>0</v>
      </c>
      <c r="E186" s="51">
        <f>E187</f>
        <v>0</v>
      </c>
      <c r="F186" s="47">
        <f t="shared" si="3"/>
        <v>0</v>
      </c>
    </row>
    <row r="187" spans="1:6" ht="12.75">
      <c r="A187" s="50" t="s">
        <v>39</v>
      </c>
      <c r="B187" s="53" t="s">
        <v>36</v>
      </c>
      <c r="C187" s="52" t="s">
        <v>143</v>
      </c>
      <c r="D187" s="51">
        <f>D188</f>
        <v>0</v>
      </c>
      <c r="E187" s="51">
        <f>E188</f>
        <v>0</v>
      </c>
      <c r="F187" s="47">
        <f t="shared" si="3"/>
        <v>0</v>
      </c>
    </row>
    <row r="188" spans="1:6" ht="22.5">
      <c r="A188" s="50" t="s">
        <v>52</v>
      </c>
      <c r="B188" s="53" t="s">
        <v>36</v>
      </c>
      <c r="C188" s="52" t="s">
        <v>144</v>
      </c>
      <c r="D188" s="51"/>
      <c r="E188" s="51">
        <v>0</v>
      </c>
      <c r="F188" s="47">
        <f t="shared" si="3"/>
        <v>0</v>
      </c>
    </row>
    <row r="189" spans="1:6" ht="12.75">
      <c r="A189" s="50" t="s">
        <v>58</v>
      </c>
      <c r="B189" s="53" t="s">
        <v>36</v>
      </c>
      <c r="C189" s="52" t="s">
        <v>278</v>
      </c>
      <c r="D189" s="51">
        <f>D190</f>
        <v>15000</v>
      </c>
      <c r="E189" s="51">
        <f>E190+E196</f>
        <v>3720</v>
      </c>
      <c r="F189" s="47">
        <f t="shared" si="3"/>
        <v>11280</v>
      </c>
    </row>
    <row r="190" spans="1:6" ht="12.75">
      <c r="A190" s="50" t="s">
        <v>39</v>
      </c>
      <c r="B190" s="53" t="s">
        <v>36</v>
      </c>
      <c r="C190" s="52" t="s">
        <v>277</v>
      </c>
      <c r="D190" s="51">
        <f>D191+D194</f>
        <v>15000</v>
      </c>
      <c r="E190" s="51">
        <f>E191+E194</f>
        <v>3720</v>
      </c>
      <c r="F190" s="47">
        <f t="shared" si="3"/>
        <v>11280</v>
      </c>
    </row>
    <row r="191" spans="1:6" ht="12.75">
      <c r="A191" s="50" t="s">
        <v>44</v>
      </c>
      <c r="B191" s="53" t="s">
        <v>36</v>
      </c>
      <c r="C191" s="52" t="s">
        <v>276</v>
      </c>
      <c r="D191" s="51">
        <f>D192+D193</f>
        <v>0</v>
      </c>
      <c r="E191" s="51">
        <f>E192+E193</f>
        <v>0</v>
      </c>
      <c r="F191" s="47">
        <f t="shared" si="3"/>
        <v>0</v>
      </c>
    </row>
    <row r="192" spans="1:6" ht="22.5">
      <c r="A192" s="50" t="s">
        <v>48</v>
      </c>
      <c r="B192" s="53" t="s">
        <v>36</v>
      </c>
      <c r="C192" s="52" t="s">
        <v>275</v>
      </c>
      <c r="D192" s="51">
        <v>0</v>
      </c>
      <c r="E192" s="51">
        <v>0</v>
      </c>
      <c r="F192" s="47">
        <f t="shared" si="3"/>
        <v>0</v>
      </c>
    </row>
    <row r="193" spans="1:6" ht="12.75">
      <c r="A193" s="50" t="s">
        <v>156</v>
      </c>
      <c r="B193" s="53" t="s">
        <v>36</v>
      </c>
      <c r="C193" s="52" t="s">
        <v>317</v>
      </c>
      <c r="D193" s="51">
        <v>0</v>
      </c>
      <c r="E193" s="51">
        <v>0</v>
      </c>
      <c r="F193" s="47">
        <f>D193-E193</f>
        <v>0</v>
      </c>
    </row>
    <row r="194" spans="1:6" ht="12.75">
      <c r="A194" s="50" t="s">
        <v>51</v>
      </c>
      <c r="B194" s="53" t="s">
        <v>36</v>
      </c>
      <c r="C194" s="52" t="s">
        <v>274</v>
      </c>
      <c r="D194" s="51">
        <f>D195+D196</f>
        <v>15000</v>
      </c>
      <c r="E194" s="51">
        <f>E196+E195</f>
        <v>3720</v>
      </c>
      <c r="F194" s="47">
        <f>D194-E194</f>
        <v>11280</v>
      </c>
    </row>
    <row r="195" spans="1:6" ht="22.5">
      <c r="A195" s="50" t="s">
        <v>137</v>
      </c>
      <c r="B195" s="53" t="s">
        <v>36</v>
      </c>
      <c r="C195" s="52" t="s">
        <v>273</v>
      </c>
      <c r="D195" s="51">
        <v>3720</v>
      </c>
      <c r="E195" s="51">
        <v>3720</v>
      </c>
      <c r="F195" s="47">
        <f t="shared" si="3"/>
        <v>0</v>
      </c>
    </row>
    <row r="196" spans="1:6" ht="22.5">
      <c r="A196" s="50" t="s">
        <v>52</v>
      </c>
      <c r="B196" s="53" t="s">
        <v>36</v>
      </c>
      <c r="C196" s="52" t="s">
        <v>272</v>
      </c>
      <c r="D196" s="51">
        <v>11280</v>
      </c>
      <c r="E196" s="51">
        <v>0</v>
      </c>
      <c r="F196" s="47">
        <f t="shared" si="3"/>
        <v>11280</v>
      </c>
    </row>
    <row r="197" spans="1:6" ht="12.75">
      <c r="A197" s="50" t="s">
        <v>174</v>
      </c>
      <c r="B197" s="53" t="s">
        <v>36</v>
      </c>
      <c r="C197" s="52" t="s">
        <v>130</v>
      </c>
      <c r="D197" s="51">
        <f>D198</f>
        <v>947472.49</v>
      </c>
      <c r="E197" s="51">
        <f>E198+E239</f>
        <v>882005.76</v>
      </c>
      <c r="F197" s="47">
        <f t="shared" si="3"/>
        <v>65466.72999999998</v>
      </c>
    </row>
    <row r="198" spans="1:6" ht="12.75">
      <c r="A198" s="50" t="s">
        <v>188</v>
      </c>
      <c r="B198" s="53" t="s">
        <v>36</v>
      </c>
      <c r="C198" s="52" t="s">
        <v>189</v>
      </c>
      <c r="D198" s="51">
        <f>D199+D205+D209+D238</f>
        <v>947472.49</v>
      </c>
      <c r="E198" s="51">
        <f>E199+E205+E209</f>
        <v>882005.76</v>
      </c>
      <c r="F198" s="47">
        <f t="shared" si="3"/>
        <v>65466.72999999998</v>
      </c>
    </row>
    <row r="199" spans="1:6" ht="45">
      <c r="A199" s="50" t="s">
        <v>261</v>
      </c>
      <c r="B199" s="53" t="s">
        <v>36</v>
      </c>
      <c r="C199" s="52" t="s">
        <v>387</v>
      </c>
      <c r="D199" s="51">
        <f>D200</f>
        <v>9540</v>
      </c>
      <c r="E199" s="51">
        <f>E200</f>
        <v>7155</v>
      </c>
      <c r="F199" s="47">
        <f t="shared" si="3"/>
        <v>2385</v>
      </c>
    </row>
    <row r="200" spans="1:6" ht="78.75">
      <c r="A200" s="83" t="s">
        <v>300</v>
      </c>
      <c r="B200" s="53" t="s">
        <v>36</v>
      </c>
      <c r="C200" s="52" t="s">
        <v>386</v>
      </c>
      <c r="D200" s="51">
        <f>D202</f>
        <v>9540</v>
      </c>
      <c r="E200" s="51">
        <f>E202</f>
        <v>7155</v>
      </c>
      <c r="F200" s="47">
        <f t="shared" si="3"/>
        <v>2385</v>
      </c>
    </row>
    <row r="201" spans="1:6" ht="12.75">
      <c r="A201" s="50" t="s">
        <v>39</v>
      </c>
      <c r="B201" s="53" t="s">
        <v>36</v>
      </c>
      <c r="C201" s="52" t="s">
        <v>385</v>
      </c>
      <c r="D201" s="51">
        <f>D202</f>
        <v>9540</v>
      </c>
      <c r="E201" s="51">
        <f>E202</f>
        <v>7155</v>
      </c>
      <c r="F201" s="47">
        <f>D201-E201</f>
        <v>2385</v>
      </c>
    </row>
    <row r="202" spans="1:6" ht="33.75">
      <c r="A202" s="50" t="s">
        <v>253</v>
      </c>
      <c r="B202" s="53" t="s">
        <v>36</v>
      </c>
      <c r="C202" s="52" t="s">
        <v>301</v>
      </c>
      <c r="D202" s="51">
        <f>D203+D204</f>
        <v>9540</v>
      </c>
      <c r="E202" s="51">
        <f>E203+E204</f>
        <v>7155</v>
      </c>
      <c r="F202" s="47">
        <f>D202-E202</f>
        <v>2385</v>
      </c>
    </row>
    <row r="203" spans="1:6" ht="12.75">
      <c r="A203" s="50" t="s">
        <v>302</v>
      </c>
      <c r="B203" s="53" t="s">
        <v>36</v>
      </c>
      <c r="C203" s="52" t="s">
        <v>384</v>
      </c>
      <c r="D203" s="51">
        <v>3975</v>
      </c>
      <c r="E203" s="51">
        <v>2385</v>
      </c>
      <c r="F203" s="47">
        <f>D203-E203</f>
        <v>1590</v>
      </c>
    </row>
    <row r="204" spans="1:6" ht="33.75">
      <c r="A204" s="50" t="s">
        <v>184</v>
      </c>
      <c r="B204" s="53" t="s">
        <v>36</v>
      </c>
      <c r="C204" s="52" t="s">
        <v>383</v>
      </c>
      <c r="D204" s="51">
        <v>5565</v>
      </c>
      <c r="E204" s="51">
        <v>4770</v>
      </c>
      <c r="F204" s="47">
        <f>D204-E204</f>
        <v>795</v>
      </c>
    </row>
    <row r="205" spans="1:6" ht="33.75">
      <c r="A205" s="50" t="s">
        <v>253</v>
      </c>
      <c r="B205" s="53" t="s">
        <v>36</v>
      </c>
      <c r="C205" s="52" t="s">
        <v>402</v>
      </c>
      <c r="D205" s="51">
        <f>D206+D207+D208</f>
        <v>39432.490000000005</v>
      </c>
      <c r="E205" s="51">
        <f>E206+E207+E208</f>
        <v>39432.490000000005</v>
      </c>
      <c r="F205" s="47">
        <f>D205-E205</f>
        <v>0</v>
      </c>
    </row>
    <row r="206" spans="1:6" ht="12.75">
      <c r="A206" s="50" t="s">
        <v>47</v>
      </c>
      <c r="B206" s="53" t="s">
        <v>36</v>
      </c>
      <c r="C206" s="52" t="s">
        <v>403</v>
      </c>
      <c r="D206" s="51">
        <v>20695.49</v>
      </c>
      <c r="E206" s="51">
        <v>20695.49</v>
      </c>
      <c r="F206" s="47">
        <f t="shared" si="3"/>
        <v>0</v>
      </c>
    </row>
    <row r="207" spans="1:6" ht="12.75">
      <c r="A207" s="50" t="s">
        <v>49</v>
      </c>
      <c r="B207" s="53" t="s">
        <v>36</v>
      </c>
      <c r="C207" s="52" t="s">
        <v>404</v>
      </c>
      <c r="D207" s="51">
        <v>0</v>
      </c>
      <c r="E207" s="51">
        <v>0</v>
      </c>
      <c r="F207" s="47">
        <f t="shared" si="3"/>
        <v>0</v>
      </c>
    </row>
    <row r="208" spans="1:6" ht="12.75">
      <c r="A208" s="50" t="s">
        <v>50</v>
      </c>
      <c r="B208" s="53" t="s">
        <v>36</v>
      </c>
      <c r="C208" s="52" t="s">
        <v>405</v>
      </c>
      <c r="D208" s="51">
        <v>18737</v>
      </c>
      <c r="E208" s="51">
        <v>18737</v>
      </c>
      <c r="F208" s="47">
        <f t="shared" si="3"/>
        <v>0</v>
      </c>
    </row>
    <row r="209" spans="1:6" ht="33.75">
      <c r="A209" s="50" t="s">
        <v>253</v>
      </c>
      <c r="B209" s="53" t="s">
        <v>36</v>
      </c>
      <c r="C209" s="52" t="s">
        <v>388</v>
      </c>
      <c r="D209" s="51">
        <f>D210+D214+D220+D219</f>
        <v>893500</v>
      </c>
      <c r="E209" s="51">
        <f>E210+E214+E219+E220</f>
        <v>835418.27</v>
      </c>
      <c r="F209" s="47">
        <f t="shared" si="3"/>
        <v>58081.72999999998</v>
      </c>
    </row>
    <row r="210" spans="1:6" ht="22.5">
      <c r="A210" s="50" t="s">
        <v>40</v>
      </c>
      <c r="B210" s="53" t="s">
        <v>36</v>
      </c>
      <c r="C210" s="52" t="s">
        <v>389</v>
      </c>
      <c r="D210" s="51">
        <f>D211+D213+D212</f>
        <v>577300</v>
      </c>
      <c r="E210" s="51">
        <f>E211+E213+E212</f>
        <v>576869.55</v>
      </c>
      <c r="F210" s="47">
        <f aca="true" t="shared" si="7" ref="F210:F246">D210-E210</f>
        <v>430.44999999995343</v>
      </c>
    </row>
    <row r="211" spans="1:6" ht="12.75">
      <c r="A211" s="50" t="s">
        <v>41</v>
      </c>
      <c r="B211" s="53" t="s">
        <v>36</v>
      </c>
      <c r="C211" s="52" t="s">
        <v>399</v>
      </c>
      <c r="D211" s="51">
        <v>441300</v>
      </c>
      <c r="E211" s="51">
        <v>440987.66</v>
      </c>
      <c r="F211" s="47">
        <f t="shared" si="7"/>
        <v>312.3400000000256</v>
      </c>
    </row>
    <row r="212" spans="1:6" ht="12.75">
      <c r="A212" s="50" t="s">
        <v>43</v>
      </c>
      <c r="B212" s="53" t="s">
        <v>36</v>
      </c>
      <c r="C212" s="52" t="s">
        <v>358</v>
      </c>
      <c r="D212" s="51">
        <v>0</v>
      </c>
      <c r="E212" s="51">
        <v>0</v>
      </c>
      <c r="F212" s="47">
        <f t="shared" si="7"/>
        <v>0</v>
      </c>
    </row>
    <row r="213" spans="1:6" ht="22.5">
      <c r="A213" s="50" t="s">
        <v>42</v>
      </c>
      <c r="B213" s="53" t="s">
        <v>36</v>
      </c>
      <c r="C213" s="52" t="s">
        <v>398</v>
      </c>
      <c r="D213" s="51">
        <v>136000</v>
      </c>
      <c r="E213" s="51">
        <v>135881.89</v>
      </c>
      <c r="F213" s="47">
        <f t="shared" si="7"/>
        <v>118.10999999998603</v>
      </c>
    </row>
    <row r="214" spans="1:6" ht="12.75">
      <c r="A214" s="50" t="s">
        <v>44</v>
      </c>
      <c r="B214" s="53" t="s">
        <v>36</v>
      </c>
      <c r="C214" s="52" t="s">
        <v>390</v>
      </c>
      <c r="D214" s="51">
        <f>D216+D217+D218</f>
        <v>216950</v>
      </c>
      <c r="E214" s="51">
        <f>E216+E217+E218</f>
        <v>168943.72</v>
      </c>
      <c r="F214" s="47">
        <f t="shared" si="7"/>
        <v>48006.28</v>
      </c>
    </row>
    <row r="215" spans="1:6" ht="12.75">
      <c r="A215" s="50" t="s">
        <v>46</v>
      </c>
      <c r="B215" s="53" t="s">
        <v>36</v>
      </c>
      <c r="C215" s="52" t="s">
        <v>131</v>
      </c>
      <c r="D215" s="51">
        <v>0</v>
      </c>
      <c r="E215" s="51">
        <v>0</v>
      </c>
      <c r="F215" s="47">
        <f t="shared" si="7"/>
        <v>0</v>
      </c>
    </row>
    <row r="216" spans="1:6" ht="12.75">
      <c r="A216" s="50" t="s">
        <v>47</v>
      </c>
      <c r="B216" s="53" t="s">
        <v>36</v>
      </c>
      <c r="C216" s="52" t="s">
        <v>397</v>
      </c>
      <c r="D216" s="51">
        <v>129300</v>
      </c>
      <c r="E216" s="51">
        <v>113787.04</v>
      </c>
      <c r="F216" s="77">
        <f t="shared" si="7"/>
        <v>15512.960000000006</v>
      </c>
    </row>
    <row r="217" spans="1:6" ht="22.5">
      <c r="A217" s="50" t="s">
        <v>48</v>
      </c>
      <c r="B217" s="53" t="s">
        <v>36</v>
      </c>
      <c r="C217" s="52" t="s">
        <v>391</v>
      </c>
      <c r="D217" s="51">
        <v>68000</v>
      </c>
      <c r="E217" s="51">
        <v>46825.21</v>
      </c>
      <c r="F217" s="47">
        <f t="shared" si="7"/>
        <v>21174.79</v>
      </c>
    </row>
    <row r="218" spans="1:6" ht="12.75">
      <c r="A218" s="50" t="s">
        <v>49</v>
      </c>
      <c r="B218" s="53" t="s">
        <v>36</v>
      </c>
      <c r="C218" s="52" t="s">
        <v>396</v>
      </c>
      <c r="D218" s="51">
        <v>19650</v>
      </c>
      <c r="E218" s="51">
        <v>8331.47</v>
      </c>
      <c r="F218" s="47">
        <f t="shared" si="7"/>
        <v>11318.53</v>
      </c>
    </row>
    <row r="219" spans="1:6" ht="12.75">
      <c r="A219" s="50" t="s">
        <v>50</v>
      </c>
      <c r="B219" s="53" t="s">
        <v>36</v>
      </c>
      <c r="C219" s="52" t="s">
        <v>392</v>
      </c>
      <c r="D219" s="51">
        <v>70250</v>
      </c>
      <c r="E219" s="51">
        <v>69711</v>
      </c>
      <c r="F219" s="47">
        <f t="shared" si="7"/>
        <v>539</v>
      </c>
    </row>
    <row r="220" spans="1:6" ht="12.75">
      <c r="A220" s="50" t="s">
        <v>51</v>
      </c>
      <c r="B220" s="53" t="s">
        <v>36</v>
      </c>
      <c r="C220" s="52" t="s">
        <v>393</v>
      </c>
      <c r="D220" s="51">
        <f>D221+D222</f>
        <v>29000</v>
      </c>
      <c r="E220" s="51">
        <f>E221+E222</f>
        <v>19894</v>
      </c>
      <c r="F220" s="51">
        <f>F221+F222</f>
        <v>9106</v>
      </c>
    </row>
    <row r="221" spans="1:6" ht="22.5">
      <c r="A221" s="50" t="s">
        <v>54</v>
      </c>
      <c r="B221" s="53" t="s">
        <v>36</v>
      </c>
      <c r="C221" s="52" t="s">
        <v>395</v>
      </c>
      <c r="D221" s="51">
        <v>20000</v>
      </c>
      <c r="E221" s="51">
        <v>16455</v>
      </c>
      <c r="F221" s="47">
        <f t="shared" si="7"/>
        <v>3545</v>
      </c>
    </row>
    <row r="222" spans="1:6" ht="22.5">
      <c r="A222" s="50" t="s">
        <v>52</v>
      </c>
      <c r="B222" s="53" t="s">
        <v>36</v>
      </c>
      <c r="C222" s="52" t="s">
        <v>394</v>
      </c>
      <c r="D222" s="51">
        <v>9000</v>
      </c>
      <c r="E222" s="51">
        <v>3439</v>
      </c>
      <c r="F222" s="47">
        <f t="shared" si="7"/>
        <v>5561</v>
      </c>
    </row>
    <row r="223" spans="1:6" ht="33.75">
      <c r="A223" s="50" t="s">
        <v>253</v>
      </c>
      <c r="B223" s="53" t="s">
        <v>36</v>
      </c>
      <c r="C223" s="52" t="s">
        <v>254</v>
      </c>
      <c r="D223" s="51">
        <f>D225+D228+D232+D233</f>
        <v>0</v>
      </c>
      <c r="E223" s="51">
        <f>E225+E228+E232+E233</f>
        <v>0</v>
      </c>
      <c r="F223" s="47">
        <f t="shared" si="7"/>
        <v>0</v>
      </c>
    </row>
    <row r="224" spans="1:6" ht="12.75">
      <c r="A224" s="50" t="s">
        <v>39</v>
      </c>
      <c r="B224" s="53" t="s">
        <v>36</v>
      </c>
      <c r="C224" s="52" t="s">
        <v>132</v>
      </c>
      <c r="D224" s="51"/>
      <c r="E224" s="51">
        <f>E225+E228+E232</f>
        <v>0</v>
      </c>
      <c r="F224" s="47">
        <f t="shared" si="7"/>
        <v>0</v>
      </c>
    </row>
    <row r="225" spans="1:6" ht="22.5">
      <c r="A225" s="50" t="s">
        <v>40</v>
      </c>
      <c r="B225" s="53" t="s">
        <v>36</v>
      </c>
      <c r="C225" s="52" t="s">
        <v>255</v>
      </c>
      <c r="D225" s="51">
        <f>D226+D227</f>
        <v>0</v>
      </c>
      <c r="E225" s="51">
        <f>E226+E227</f>
        <v>0</v>
      </c>
      <c r="F225" s="47">
        <f t="shared" si="7"/>
        <v>0</v>
      </c>
    </row>
    <row r="226" spans="1:6" ht="12.75">
      <c r="A226" s="50" t="s">
        <v>41</v>
      </c>
      <c r="B226" s="53" t="s">
        <v>36</v>
      </c>
      <c r="C226" s="52" t="s">
        <v>256</v>
      </c>
      <c r="D226" s="51">
        <v>0</v>
      </c>
      <c r="E226" s="51">
        <v>0</v>
      </c>
      <c r="F226" s="47">
        <f t="shared" si="7"/>
        <v>0</v>
      </c>
    </row>
    <row r="227" spans="1:6" ht="22.5">
      <c r="A227" s="50" t="s">
        <v>42</v>
      </c>
      <c r="B227" s="53" t="s">
        <v>36</v>
      </c>
      <c r="C227" s="52" t="s">
        <v>257</v>
      </c>
      <c r="D227" s="51">
        <v>0</v>
      </c>
      <c r="E227" s="51">
        <v>0</v>
      </c>
      <c r="F227" s="47">
        <f t="shared" si="7"/>
        <v>0</v>
      </c>
    </row>
    <row r="228" spans="1:6" ht="12.75">
      <c r="A228" s="50" t="s">
        <v>44</v>
      </c>
      <c r="B228" s="53" t="s">
        <v>36</v>
      </c>
      <c r="C228" s="52" t="s">
        <v>258</v>
      </c>
      <c r="D228" s="51">
        <v>0</v>
      </c>
      <c r="E228" s="51">
        <f>E231</f>
        <v>0</v>
      </c>
      <c r="F228" s="47">
        <f t="shared" si="7"/>
        <v>0</v>
      </c>
    </row>
    <row r="229" spans="1:6" ht="12.75">
      <c r="A229" s="50" t="s">
        <v>47</v>
      </c>
      <c r="B229" s="53" t="s">
        <v>36</v>
      </c>
      <c r="C229" s="52" t="s">
        <v>133</v>
      </c>
      <c r="D229" s="51">
        <v>0</v>
      </c>
      <c r="E229" s="51">
        <v>0</v>
      </c>
      <c r="F229" s="47">
        <f t="shared" si="7"/>
        <v>0</v>
      </c>
    </row>
    <row r="230" spans="1:6" ht="22.5">
      <c r="A230" s="50" t="s">
        <v>48</v>
      </c>
      <c r="B230" s="53" t="s">
        <v>36</v>
      </c>
      <c r="C230" s="52" t="s">
        <v>134</v>
      </c>
      <c r="D230" s="51">
        <v>0</v>
      </c>
      <c r="E230" s="51">
        <v>0</v>
      </c>
      <c r="F230" s="47">
        <f t="shared" si="7"/>
        <v>0</v>
      </c>
    </row>
    <row r="231" spans="1:6" ht="12.75">
      <c r="A231" s="50" t="s">
        <v>49</v>
      </c>
      <c r="B231" s="53" t="s">
        <v>36</v>
      </c>
      <c r="C231" s="52" t="s">
        <v>259</v>
      </c>
      <c r="D231" s="51">
        <v>0</v>
      </c>
      <c r="E231" s="51">
        <v>0</v>
      </c>
      <c r="F231" s="47">
        <f t="shared" si="7"/>
        <v>0</v>
      </c>
    </row>
    <row r="232" spans="1:6" ht="12.75">
      <c r="A232" s="50" t="s">
        <v>50</v>
      </c>
      <c r="B232" s="53" t="s">
        <v>36</v>
      </c>
      <c r="C232" s="52" t="s">
        <v>287</v>
      </c>
      <c r="D232" s="51">
        <v>0</v>
      </c>
      <c r="E232" s="51">
        <v>0</v>
      </c>
      <c r="F232" s="47">
        <f t="shared" si="7"/>
        <v>0</v>
      </c>
    </row>
    <row r="233" spans="1:6" ht="12.75">
      <c r="A233" s="50" t="s">
        <v>51</v>
      </c>
      <c r="B233" s="53" t="s">
        <v>36</v>
      </c>
      <c r="C233" s="52" t="s">
        <v>260</v>
      </c>
      <c r="D233" s="51">
        <f>D234+D235</f>
        <v>0</v>
      </c>
      <c r="E233" s="51">
        <f>E234+E235</f>
        <v>0</v>
      </c>
      <c r="F233" s="47">
        <f t="shared" si="7"/>
        <v>0</v>
      </c>
    </row>
    <row r="234" spans="1:6" ht="22.5">
      <c r="A234" s="50" t="s">
        <v>54</v>
      </c>
      <c r="B234" s="53" t="s">
        <v>36</v>
      </c>
      <c r="C234" s="52" t="s">
        <v>293</v>
      </c>
      <c r="D234" s="51">
        <v>0</v>
      </c>
      <c r="E234" s="51">
        <v>0</v>
      </c>
      <c r="F234" s="47">
        <f t="shared" si="7"/>
        <v>0</v>
      </c>
    </row>
    <row r="235" spans="1:6" ht="22.5">
      <c r="A235" s="50" t="s">
        <v>52</v>
      </c>
      <c r="B235" s="53" t="s">
        <v>36</v>
      </c>
      <c r="C235" s="52" t="s">
        <v>288</v>
      </c>
      <c r="D235" s="51">
        <v>0</v>
      </c>
      <c r="E235" s="51">
        <v>0</v>
      </c>
      <c r="F235" s="47">
        <f t="shared" si="7"/>
        <v>0</v>
      </c>
    </row>
    <row r="236" spans="1:6" ht="22.5">
      <c r="A236" s="50" t="s">
        <v>59</v>
      </c>
      <c r="B236" s="53" t="s">
        <v>36</v>
      </c>
      <c r="C236" s="52" t="s">
        <v>135</v>
      </c>
      <c r="D236" s="51" t="e">
        <f>#REF!</f>
        <v>#REF!</v>
      </c>
      <c r="E236" s="51" t="e">
        <f>#REF!</f>
        <v>#REF!</v>
      </c>
      <c r="F236" s="47" t="e">
        <f t="shared" si="7"/>
        <v>#REF!</v>
      </c>
    </row>
    <row r="237" spans="1:6" ht="12.75">
      <c r="A237" s="50" t="s">
        <v>39</v>
      </c>
      <c r="B237" s="53" t="s">
        <v>36</v>
      </c>
      <c r="C237" s="52" t="s">
        <v>187</v>
      </c>
      <c r="D237" s="51">
        <f aca="true" t="shared" si="8" ref="D237:E240">D238</f>
        <v>5000</v>
      </c>
      <c r="E237" s="51">
        <f t="shared" si="8"/>
        <v>0</v>
      </c>
      <c r="F237" s="47">
        <f t="shared" si="7"/>
        <v>5000</v>
      </c>
    </row>
    <row r="238" spans="1:6" ht="67.5">
      <c r="A238" s="50" t="s">
        <v>297</v>
      </c>
      <c r="B238" s="53" t="s">
        <v>36</v>
      </c>
      <c r="C238" s="52" t="s">
        <v>412</v>
      </c>
      <c r="D238" s="51">
        <f t="shared" si="8"/>
        <v>5000</v>
      </c>
      <c r="E238" s="51">
        <f t="shared" si="8"/>
        <v>0</v>
      </c>
      <c r="F238" s="47">
        <f t="shared" si="7"/>
        <v>5000</v>
      </c>
    </row>
    <row r="239" spans="1:6" ht="22.5">
      <c r="A239" s="50" t="s">
        <v>296</v>
      </c>
      <c r="B239" s="53" t="s">
        <v>36</v>
      </c>
      <c r="C239" s="52" t="s">
        <v>413</v>
      </c>
      <c r="D239" s="51">
        <f t="shared" si="8"/>
        <v>5000</v>
      </c>
      <c r="E239" s="51">
        <f t="shared" si="8"/>
        <v>0</v>
      </c>
      <c r="F239" s="47">
        <f t="shared" si="7"/>
        <v>5000</v>
      </c>
    </row>
    <row r="240" spans="1:6" ht="33.75">
      <c r="A240" s="50" t="s">
        <v>253</v>
      </c>
      <c r="B240" s="53" t="s">
        <v>36</v>
      </c>
      <c r="C240" s="52" t="s">
        <v>414</v>
      </c>
      <c r="D240" s="51">
        <f t="shared" si="8"/>
        <v>5000</v>
      </c>
      <c r="E240" s="51">
        <f t="shared" si="8"/>
        <v>0</v>
      </c>
      <c r="F240" s="47">
        <f t="shared" si="7"/>
        <v>5000</v>
      </c>
    </row>
    <row r="241" spans="1:6" ht="22.5">
      <c r="A241" s="50" t="s">
        <v>52</v>
      </c>
      <c r="B241" s="53" t="s">
        <v>36</v>
      </c>
      <c r="C241" s="52" t="s">
        <v>415</v>
      </c>
      <c r="D241" s="51">
        <v>5000</v>
      </c>
      <c r="E241" s="51">
        <v>0</v>
      </c>
      <c r="F241" s="47">
        <f t="shared" si="7"/>
        <v>5000</v>
      </c>
    </row>
    <row r="242" spans="1:6" ht="12.75">
      <c r="A242" s="50" t="s">
        <v>183</v>
      </c>
      <c r="B242" s="53" t="s">
        <v>36</v>
      </c>
      <c r="C242" s="52" t="s">
        <v>96</v>
      </c>
      <c r="D242" s="51">
        <f aca="true" t="shared" si="9" ref="D242:E245">D243</f>
        <v>43000</v>
      </c>
      <c r="E242" s="51">
        <f t="shared" si="9"/>
        <v>38672.65</v>
      </c>
      <c r="F242" s="47">
        <f t="shared" si="7"/>
        <v>4327.3499999999985</v>
      </c>
    </row>
    <row r="243" spans="1:6" ht="12.75">
      <c r="A243" s="50" t="s">
        <v>185</v>
      </c>
      <c r="B243" s="53" t="s">
        <v>36</v>
      </c>
      <c r="C243" s="52" t="s">
        <v>186</v>
      </c>
      <c r="D243" s="51">
        <f t="shared" si="9"/>
        <v>43000</v>
      </c>
      <c r="E243" s="51">
        <f t="shared" si="9"/>
        <v>38672.65</v>
      </c>
      <c r="F243" s="47">
        <f t="shared" si="7"/>
        <v>4327.3499999999985</v>
      </c>
    </row>
    <row r="244" spans="1:6" ht="12.75">
      <c r="A244" s="50" t="s">
        <v>263</v>
      </c>
      <c r="B244" s="53" t="s">
        <v>36</v>
      </c>
      <c r="C244" s="52" t="s">
        <v>262</v>
      </c>
      <c r="D244" s="51">
        <f t="shared" si="9"/>
        <v>43000</v>
      </c>
      <c r="E244" s="51">
        <f t="shared" si="9"/>
        <v>38672.65</v>
      </c>
      <c r="F244" s="47">
        <f t="shared" si="7"/>
        <v>4327.3499999999985</v>
      </c>
    </row>
    <row r="245" spans="1:6" ht="12.75">
      <c r="A245" s="50" t="s">
        <v>39</v>
      </c>
      <c r="B245" s="53" t="s">
        <v>36</v>
      </c>
      <c r="C245" s="52" t="s">
        <v>264</v>
      </c>
      <c r="D245" s="51">
        <f t="shared" si="9"/>
        <v>43000</v>
      </c>
      <c r="E245" s="51">
        <f t="shared" si="9"/>
        <v>38672.65</v>
      </c>
      <c r="F245" s="47">
        <f t="shared" si="7"/>
        <v>4327.3499999999985</v>
      </c>
    </row>
    <row r="246" spans="1:6" ht="33.75">
      <c r="A246" s="50" t="s">
        <v>184</v>
      </c>
      <c r="B246" s="53" t="s">
        <v>36</v>
      </c>
      <c r="C246" s="52" t="s">
        <v>265</v>
      </c>
      <c r="D246" s="51">
        <v>43000</v>
      </c>
      <c r="E246" s="51">
        <v>38672.65</v>
      </c>
      <c r="F246" s="47">
        <f t="shared" si="7"/>
        <v>4327.3499999999985</v>
      </c>
    </row>
    <row r="247" spans="1:6" ht="22.5">
      <c r="A247" s="50" t="s">
        <v>60</v>
      </c>
      <c r="B247" s="53" t="s">
        <v>37</v>
      </c>
      <c r="C247" s="52" t="s">
        <v>136</v>
      </c>
      <c r="D247" s="51">
        <f>Доходы!D101-Расходы!D92</f>
        <v>647180</v>
      </c>
      <c r="E247" s="51">
        <f>Доходы!E101-Расходы!E92</f>
        <v>646918.26</v>
      </c>
      <c r="F247" s="47">
        <f>D247-E247</f>
        <v>261.7399999999907</v>
      </c>
    </row>
    <row r="249" spans="1:6" ht="15">
      <c r="A249" s="91" t="s">
        <v>319</v>
      </c>
      <c r="C249" s="92"/>
      <c r="D249" s="93"/>
      <c r="E249" s="94"/>
      <c r="F249" s="95"/>
    </row>
    <row r="250" spans="1:6" ht="12.75">
      <c r="A250" s="15"/>
      <c r="B250" s="96"/>
      <c r="C250" s="97"/>
      <c r="D250" s="98"/>
      <c r="E250" s="98"/>
      <c r="F250" s="97"/>
    </row>
    <row r="251" spans="1:6" ht="12.75">
      <c r="A251" s="140" t="s">
        <v>5</v>
      </c>
      <c r="B251" s="126" t="s">
        <v>24</v>
      </c>
      <c r="C251" s="126" t="s">
        <v>320</v>
      </c>
      <c r="D251" s="131" t="s">
        <v>321</v>
      </c>
      <c r="E251" s="145" t="s">
        <v>14</v>
      </c>
      <c r="F251" s="135" t="s">
        <v>322</v>
      </c>
    </row>
    <row r="252" spans="1:6" ht="12.75">
      <c r="A252" s="141"/>
      <c r="B252" s="127"/>
      <c r="C252" s="143"/>
      <c r="D252" s="127"/>
      <c r="E252" s="146"/>
      <c r="F252" s="148"/>
    </row>
    <row r="253" spans="1:6" ht="12.75">
      <c r="A253" s="141"/>
      <c r="B253" s="127"/>
      <c r="C253" s="143"/>
      <c r="D253" s="127"/>
      <c r="E253" s="146"/>
      <c r="F253" s="149"/>
    </row>
    <row r="254" spans="1:6" ht="12.75">
      <c r="A254" s="141"/>
      <c r="B254" s="127"/>
      <c r="C254" s="143"/>
      <c r="D254" s="127"/>
      <c r="E254" s="146"/>
      <c r="F254" s="149"/>
    </row>
    <row r="255" spans="1:6" ht="12.75">
      <c r="A255" s="142"/>
      <c r="B255" s="128"/>
      <c r="C255" s="144"/>
      <c r="D255" s="128"/>
      <c r="E255" s="147"/>
      <c r="F255" s="150"/>
    </row>
    <row r="256" spans="1:6" ht="13.5" thickBot="1">
      <c r="A256" s="99">
        <v>1</v>
      </c>
      <c r="B256" s="4">
        <v>2</v>
      </c>
      <c r="C256" s="32">
        <v>3</v>
      </c>
      <c r="D256" s="33" t="s">
        <v>1</v>
      </c>
      <c r="E256" s="33" t="s">
        <v>2</v>
      </c>
      <c r="F256" s="33" t="s">
        <v>6</v>
      </c>
    </row>
    <row r="257" spans="1:6" ht="22.5">
      <c r="A257" s="100" t="s">
        <v>323</v>
      </c>
      <c r="B257" s="101">
        <v>500</v>
      </c>
      <c r="C257" s="102" t="s">
        <v>363</v>
      </c>
      <c r="D257" s="103">
        <f>D258</f>
        <v>83539.99000000022</v>
      </c>
      <c r="E257" s="103">
        <f>E258</f>
        <v>9064.629999999888</v>
      </c>
      <c r="F257" s="103">
        <f aca="true" t="shared" si="10" ref="F257:F266">D257-E257</f>
        <v>74475.36000000034</v>
      </c>
    </row>
    <row r="258" spans="1:6" ht="22.5">
      <c r="A258" s="100" t="s">
        <v>324</v>
      </c>
      <c r="B258" s="104">
        <v>700</v>
      </c>
      <c r="C258" s="105" t="s">
        <v>325</v>
      </c>
      <c r="D258" s="106">
        <f>D259+D260</f>
        <v>83539.99000000022</v>
      </c>
      <c r="E258" s="106">
        <f>E259+E260</f>
        <v>9064.629999999888</v>
      </c>
      <c r="F258" s="103">
        <f t="shared" si="10"/>
        <v>74475.36000000034</v>
      </c>
    </row>
    <row r="259" spans="1:6" ht="12.75">
      <c r="A259" s="107" t="s">
        <v>326</v>
      </c>
      <c r="B259" s="104">
        <v>700</v>
      </c>
      <c r="C259" s="105" t="s">
        <v>327</v>
      </c>
      <c r="D259" s="108">
        <f>D263</f>
        <v>-3394609</v>
      </c>
      <c r="E259" s="108">
        <f>E263</f>
        <v>-3034472.95</v>
      </c>
      <c r="F259" s="103">
        <f t="shared" si="10"/>
        <v>-360136.0499999998</v>
      </c>
    </row>
    <row r="260" spans="1:6" ht="22.5">
      <c r="A260" s="107" t="s">
        <v>328</v>
      </c>
      <c r="B260" s="104">
        <v>700</v>
      </c>
      <c r="C260" s="105" t="s">
        <v>329</v>
      </c>
      <c r="D260" s="108">
        <f>D266</f>
        <v>3478148.99</v>
      </c>
      <c r="E260" s="108">
        <f>E264</f>
        <v>3043537.58</v>
      </c>
      <c r="F260" s="103">
        <f t="shared" si="10"/>
        <v>434611.41000000015</v>
      </c>
    </row>
    <row r="261" spans="1:6" ht="22.5">
      <c r="A261" s="107" t="s">
        <v>330</v>
      </c>
      <c r="B261" s="104">
        <v>710</v>
      </c>
      <c r="C261" s="105" t="s">
        <v>331</v>
      </c>
      <c r="D261" s="108">
        <f>D262</f>
        <v>-3394609</v>
      </c>
      <c r="E261" s="108">
        <f>E262</f>
        <v>-3034472.95</v>
      </c>
      <c r="F261" s="103">
        <f t="shared" si="10"/>
        <v>-360136.0499999998</v>
      </c>
    </row>
    <row r="262" spans="1:6" ht="22.5">
      <c r="A262" s="107" t="s">
        <v>332</v>
      </c>
      <c r="B262" s="104">
        <v>710</v>
      </c>
      <c r="C262" s="105" t="s">
        <v>333</v>
      </c>
      <c r="D262" s="108">
        <f>D263</f>
        <v>-3394609</v>
      </c>
      <c r="E262" s="108">
        <f>E263</f>
        <v>-3034472.95</v>
      </c>
      <c r="F262" s="103">
        <f t="shared" si="10"/>
        <v>-360136.0499999998</v>
      </c>
    </row>
    <row r="263" spans="1:6" ht="22.5">
      <c r="A263" s="107" t="s">
        <v>334</v>
      </c>
      <c r="B263" s="104">
        <v>710</v>
      </c>
      <c r="C263" s="105" t="s">
        <v>335</v>
      </c>
      <c r="D263" s="108">
        <v>-3394609</v>
      </c>
      <c r="E263" s="108">
        <v>-3034472.95</v>
      </c>
      <c r="F263" s="103">
        <f t="shared" si="10"/>
        <v>-360136.0499999998</v>
      </c>
    </row>
    <row r="264" spans="1:6" ht="22.5">
      <c r="A264" s="107" t="s">
        <v>336</v>
      </c>
      <c r="B264" s="104">
        <v>720</v>
      </c>
      <c r="C264" s="105" t="s">
        <v>337</v>
      </c>
      <c r="D264" s="108">
        <f>D265</f>
        <v>3478148.99</v>
      </c>
      <c r="E264" s="108">
        <f>E265</f>
        <v>3043537.58</v>
      </c>
      <c r="F264" s="103">
        <f t="shared" si="10"/>
        <v>434611.41000000015</v>
      </c>
    </row>
    <row r="265" spans="1:6" ht="22.5">
      <c r="A265" s="107" t="s">
        <v>338</v>
      </c>
      <c r="B265" s="104">
        <v>720</v>
      </c>
      <c r="C265" s="105" t="s">
        <v>339</v>
      </c>
      <c r="D265" s="108">
        <f>D266</f>
        <v>3478148.99</v>
      </c>
      <c r="E265" s="108">
        <f>E266</f>
        <v>3043537.58</v>
      </c>
      <c r="F265" s="103">
        <f t="shared" si="10"/>
        <v>434611.41000000015</v>
      </c>
    </row>
    <row r="266" spans="1:6" ht="22.5">
      <c r="A266" s="107" t="s">
        <v>340</v>
      </c>
      <c r="B266" s="109" t="s">
        <v>341</v>
      </c>
      <c r="C266" s="105" t="s">
        <v>342</v>
      </c>
      <c r="D266" s="108">
        <v>3478148.99</v>
      </c>
      <c r="E266" s="108">
        <v>3043537.58</v>
      </c>
      <c r="F266" s="103">
        <f t="shared" si="10"/>
        <v>434611.41000000015</v>
      </c>
    </row>
    <row r="267" spans="1:6" ht="12.75">
      <c r="A267" s="18"/>
      <c r="B267" s="18"/>
      <c r="C267" s="18"/>
      <c r="D267" s="26"/>
      <c r="E267" s="26"/>
      <c r="F267" s="26"/>
    </row>
    <row r="268" spans="1:6" ht="12.75">
      <c r="A268" s="138" t="s">
        <v>351</v>
      </c>
      <c r="B268" s="138"/>
      <c r="C268" s="110" t="s">
        <v>343</v>
      </c>
      <c r="D268" s="26"/>
      <c r="E268" s="26"/>
      <c r="F268" s="26"/>
    </row>
    <row r="269" spans="1:6" ht="12.75">
      <c r="A269" s="111" t="s">
        <v>344</v>
      </c>
      <c r="B269" s="112"/>
      <c r="C269" s="111" t="s">
        <v>345</v>
      </c>
      <c r="D269" s="113"/>
      <c r="E269" s="114"/>
      <c r="F269" s="115"/>
    </row>
    <row r="270" spans="1:6" ht="12.75">
      <c r="A270" s="116"/>
      <c r="B270" s="116"/>
      <c r="C270" s="116"/>
      <c r="D270" s="113"/>
      <c r="E270" s="114"/>
      <c r="F270" s="115"/>
    </row>
    <row r="271" spans="1:6" ht="12.75">
      <c r="A271" s="116"/>
      <c r="B271" s="116"/>
      <c r="C271" s="116"/>
      <c r="D271" s="113"/>
      <c r="E271" s="114"/>
      <c r="F271" s="115"/>
    </row>
    <row r="272" spans="1:6" ht="12.75">
      <c r="A272" s="86" t="s">
        <v>346</v>
      </c>
      <c r="B272" s="117"/>
      <c r="C272" s="117"/>
      <c r="D272" s="113"/>
      <c r="E272" s="114"/>
      <c r="F272" s="115"/>
    </row>
    <row r="273" spans="1:6" ht="12.75">
      <c r="A273" s="118" t="s">
        <v>347</v>
      </c>
      <c r="B273" s="118"/>
      <c r="C273" s="118" t="s">
        <v>348</v>
      </c>
      <c r="D273" s="113"/>
      <c r="E273" s="114"/>
      <c r="F273" s="115"/>
    </row>
    <row r="274" spans="1:6" ht="12.75">
      <c r="A274" s="111" t="s">
        <v>344</v>
      </c>
      <c r="B274" s="85"/>
      <c r="C274" s="111" t="s">
        <v>345</v>
      </c>
      <c r="D274" s="113"/>
      <c r="E274" s="114"/>
      <c r="F274" s="115"/>
    </row>
    <row r="275" spans="1:6" ht="12.75">
      <c r="A275" s="118"/>
      <c r="B275" s="118"/>
      <c r="C275" s="118"/>
      <c r="D275" s="113"/>
      <c r="E275" s="114"/>
      <c r="F275" s="115"/>
    </row>
    <row r="276" spans="1:6" ht="12.75">
      <c r="A276" s="6" t="s">
        <v>349</v>
      </c>
      <c r="B276" s="6"/>
      <c r="C276" s="119" t="s">
        <v>350</v>
      </c>
      <c r="D276" s="113"/>
      <c r="E276" s="114"/>
      <c r="F276" s="115"/>
    </row>
    <row r="277" spans="1:6" ht="12.75">
      <c r="A277" s="111" t="s">
        <v>344</v>
      </c>
      <c r="B277" s="85"/>
      <c r="C277" s="111" t="s">
        <v>345</v>
      </c>
      <c r="D277" s="113"/>
      <c r="E277" s="114"/>
      <c r="F277" s="115"/>
    </row>
    <row r="278" spans="1:6" ht="12.75">
      <c r="A278" s="6"/>
      <c r="B278" s="6"/>
      <c r="C278" s="85"/>
      <c r="D278" s="113"/>
      <c r="E278" s="114"/>
      <c r="F278" s="115"/>
    </row>
    <row r="279" spans="1:6" ht="12.75">
      <c r="A279" s="6" t="s">
        <v>423</v>
      </c>
      <c r="B279" s="116"/>
      <c r="C279" s="116"/>
      <c r="D279" s="26"/>
      <c r="E279" s="26"/>
      <c r="F279" s="26"/>
    </row>
    <row r="280" spans="1:6" ht="12.75">
      <c r="A280" s="120"/>
      <c r="B280" s="120"/>
      <c r="C280" s="121"/>
      <c r="D280" s="113"/>
      <c r="E280" s="114"/>
      <c r="F280" s="115"/>
    </row>
  </sheetData>
  <sheetProtection/>
  <mergeCells count="16">
    <mergeCell ref="A268:B268"/>
    <mergeCell ref="A86:D86"/>
    <mergeCell ref="F88:F90"/>
    <mergeCell ref="A251:A255"/>
    <mergeCell ref="B251:B255"/>
    <mergeCell ref="C251:C255"/>
    <mergeCell ref="D251:D255"/>
    <mergeCell ref="E251:E255"/>
    <mergeCell ref="F251:F255"/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68"/>
  <sheetViews>
    <sheetView showGridLines="0" zoomScaleSheetLayoutView="100" zoomScalePageLayoutView="0" workbookViewId="0" topLeftCell="A1">
      <selection activeCell="A1" sqref="A1:F162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00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25" t="s">
        <v>140</v>
      </c>
      <c r="B1" s="125"/>
      <c r="C1" s="125"/>
      <c r="D1" s="125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135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36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37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117</v>
      </c>
      <c r="D7" s="47">
        <f>D8+D60+D72+D88+D112+D157</f>
        <v>3478148.99</v>
      </c>
      <c r="E7" s="47">
        <f>E8+E60+E72+E88+E112+E157</f>
        <v>3043537.5799999996</v>
      </c>
      <c r="F7" s="47">
        <f>D7-E7</f>
        <v>434611.4100000006</v>
      </c>
    </row>
    <row r="8" spans="1:6" s="48" customFormat="1" ht="22.5">
      <c r="A8" s="50" t="s">
        <v>38</v>
      </c>
      <c r="B8" s="53" t="s">
        <v>36</v>
      </c>
      <c r="C8" s="52" t="s">
        <v>118</v>
      </c>
      <c r="D8" s="51">
        <f>D9+D46+D14+D53+D56+D50</f>
        <v>1214897.5</v>
      </c>
      <c r="E8" s="51">
        <f>E9+E46+E14+E53+E56+E50</f>
        <v>1197442.1099999999</v>
      </c>
      <c r="F8" s="51">
        <f>F9+F46+F14+F53</f>
        <v>17455.390000000014</v>
      </c>
    </row>
    <row r="9" spans="1:6" s="48" customFormat="1" ht="22.5">
      <c r="A9" s="50" t="s">
        <v>209</v>
      </c>
      <c r="B9" s="53" t="s">
        <v>36</v>
      </c>
      <c r="C9" s="52" t="s">
        <v>226</v>
      </c>
      <c r="D9" s="51">
        <f>D10</f>
        <v>325800</v>
      </c>
      <c r="E9" s="51">
        <f>E10</f>
        <v>325209.76</v>
      </c>
      <c r="F9" s="47">
        <f aca="true" t="shared" si="0" ref="F9:F124">D9-E9</f>
        <v>590.2399999999907</v>
      </c>
    </row>
    <row r="10" spans="1:6" s="48" customFormat="1" ht="12.75">
      <c r="A10" s="50" t="s">
        <v>39</v>
      </c>
      <c r="B10" s="53" t="s">
        <v>36</v>
      </c>
      <c r="C10" s="52" t="s">
        <v>202</v>
      </c>
      <c r="D10" s="51">
        <f>D11</f>
        <v>325800</v>
      </c>
      <c r="E10" s="51">
        <f>E11</f>
        <v>325209.76</v>
      </c>
      <c r="F10" s="47">
        <f t="shared" si="0"/>
        <v>590.2399999999907</v>
      </c>
    </row>
    <row r="11" spans="1:6" s="48" customFormat="1" ht="22.5">
      <c r="A11" s="50" t="s">
        <v>40</v>
      </c>
      <c r="B11" s="53" t="s">
        <v>36</v>
      </c>
      <c r="C11" s="52" t="s">
        <v>203</v>
      </c>
      <c r="D11" s="51">
        <f>D12+D13</f>
        <v>325800</v>
      </c>
      <c r="E11" s="51">
        <f>E12+E13</f>
        <v>325209.76</v>
      </c>
      <c r="F11" s="47">
        <f t="shared" si="0"/>
        <v>590.2399999999907</v>
      </c>
    </row>
    <row r="12" spans="1:6" s="48" customFormat="1" ht="12.75">
      <c r="A12" s="50" t="s">
        <v>41</v>
      </c>
      <c r="B12" s="53" t="s">
        <v>36</v>
      </c>
      <c r="C12" s="52" t="s">
        <v>204</v>
      </c>
      <c r="D12" s="51">
        <v>250800</v>
      </c>
      <c r="E12" s="51">
        <v>250707.34</v>
      </c>
      <c r="F12" s="47">
        <f t="shared" si="0"/>
        <v>92.66000000000349</v>
      </c>
    </row>
    <row r="13" spans="1:6" s="48" customFormat="1" ht="22.5">
      <c r="A13" s="50" t="s">
        <v>42</v>
      </c>
      <c r="B13" s="53" t="s">
        <v>36</v>
      </c>
      <c r="C13" s="52" t="s">
        <v>205</v>
      </c>
      <c r="D13" s="51">
        <v>75000</v>
      </c>
      <c r="E13" s="51">
        <v>74502.42</v>
      </c>
      <c r="F13" s="47">
        <f t="shared" si="0"/>
        <v>497.58000000000175</v>
      </c>
    </row>
    <row r="14" spans="1:6" s="48" customFormat="1" ht="22.5">
      <c r="A14" s="50" t="s">
        <v>208</v>
      </c>
      <c r="B14" s="53" t="s">
        <v>36</v>
      </c>
      <c r="C14" s="52" t="s">
        <v>211</v>
      </c>
      <c r="D14" s="51">
        <f>D15+D20+D42+D44</f>
        <v>850357.5</v>
      </c>
      <c r="E14" s="51">
        <f>E15+E20+E42+E44</f>
        <v>834492.35</v>
      </c>
      <c r="F14" s="47">
        <f t="shared" si="0"/>
        <v>15865.150000000023</v>
      </c>
    </row>
    <row r="15" spans="1:6" s="48" customFormat="1" ht="12.75">
      <c r="A15" s="50" t="s">
        <v>39</v>
      </c>
      <c r="B15" s="53" t="s">
        <v>36</v>
      </c>
      <c r="C15" s="52" t="s">
        <v>212</v>
      </c>
      <c r="D15" s="51">
        <f>D16</f>
        <v>647180</v>
      </c>
      <c r="E15" s="51">
        <f>E16</f>
        <v>646918.26</v>
      </c>
      <c r="F15" s="47">
        <f t="shared" si="0"/>
        <v>261.7399999999907</v>
      </c>
    </row>
    <row r="16" spans="1:6" s="48" customFormat="1" ht="22.5">
      <c r="A16" s="50" t="s">
        <v>40</v>
      </c>
      <c r="B16" s="53" t="s">
        <v>36</v>
      </c>
      <c r="C16" s="52" t="s">
        <v>213</v>
      </c>
      <c r="D16" s="51">
        <f>D17+D19</f>
        <v>647180</v>
      </c>
      <c r="E16" s="51">
        <f>E17+E18+E19</f>
        <v>646918.26</v>
      </c>
      <c r="F16" s="47">
        <f t="shared" si="0"/>
        <v>261.7399999999907</v>
      </c>
    </row>
    <row r="17" spans="1:6" s="48" customFormat="1" ht="14.25" customHeight="1">
      <c r="A17" s="50" t="s">
        <v>41</v>
      </c>
      <c r="B17" s="53" t="s">
        <v>36</v>
      </c>
      <c r="C17" s="52" t="s">
        <v>214</v>
      </c>
      <c r="D17" s="51">
        <v>496680</v>
      </c>
      <c r="E17" s="51">
        <v>496622.16</v>
      </c>
      <c r="F17" s="47">
        <f t="shared" si="0"/>
        <v>57.84000000002561</v>
      </c>
    </row>
    <row r="18" spans="1:6" s="48" customFormat="1" ht="12.75" hidden="1">
      <c r="A18" s="50" t="s">
        <v>43</v>
      </c>
      <c r="B18" s="53" t="s">
        <v>36</v>
      </c>
      <c r="C18" s="52" t="s">
        <v>119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215</v>
      </c>
      <c r="D19" s="51">
        <v>150500</v>
      </c>
      <c r="E19" s="51">
        <v>150296.1</v>
      </c>
      <c r="F19" s="47">
        <f t="shared" si="0"/>
        <v>203.89999999999418</v>
      </c>
    </row>
    <row r="20" spans="1:6" s="48" customFormat="1" ht="24.75" customHeight="1">
      <c r="A20" s="50" t="s">
        <v>216</v>
      </c>
      <c r="B20" s="53" t="s">
        <v>36</v>
      </c>
      <c r="C20" s="52" t="s">
        <v>271</v>
      </c>
      <c r="D20" s="51">
        <f>D21+D23+D24+D25+D26+D27</f>
        <v>200847.5</v>
      </c>
      <c r="E20" s="51">
        <f>E21+E23+E24+E25+E26+E27</f>
        <v>185245.09</v>
      </c>
      <c r="F20" s="47">
        <f t="shared" si="0"/>
        <v>15602.410000000003</v>
      </c>
    </row>
    <row r="21" spans="1:6" s="48" customFormat="1" ht="12.75" customHeight="1">
      <c r="A21" s="50" t="s">
        <v>45</v>
      </c>
      <c r="B21" s="53" t="s">
        <v>36</v>
      </c>
      <c r="C21" s="52" t="s">
        <v>217</v>
      </c>
      <c r="D21" s="51">
        <v>18000</v>
      </c>
      <c r="E21" s="51">
        <v>16690.36</v>
      </c>
      <c r="F21" s="47">
        <f t="shared" si="0"/>
        <v>1309.6399999999994</v>
      </c>
    </row>
    <row r="22" spans="1:6" s="48" customFormat="1" ht="12.75" hidden="1">
      <c r="A22" s="50" t="s">
        <v>46</v>
      </c>
      <c r="B22" s="53" t="s">
        <v>36</v>
      </c>
      <c r="C22" s="52" t="s">
        <v>120</v>
      </c>
      <c r="D22" s="51">
        <v>0</v>
      </c>
      <c r="E22" s="51">
        <v>0</v>
      </c>
      <c r="F22" s="47">
        <f t="shared" si="0"/>
        <v>0</v>
      </c>
    </row>
    <row r="23" spans="1:6" s="48" customFormat="1" ht="14.25" customHeight="1">
      <c r="A23" s="50" t="s">
        <v>47</v>
      </c>
      <c r="B23" s="53" t="s">
        <v>36</v>
      </c>
      <c r="C23" s="52" t="s">
        <v>218</v>
      </c>
      <c r="D23" s="51">
        <v>13000</v>
      </c>
      <c r="E23" s="51">
        <v>8500.67</v>
      </c>
      <c r="F23" s="47">
        <f t="shared" si="0"/>
        <v>4499.33</v>
      </c>
    </row>
    <row r="24" spans="1:6" s="48" customFormat="1" ht="22.5">
      <c r="A24" s="50" t="s">
        <v>48</v>
      </c>
      <c r="B24" s="53" t="s">
        <v>36</v>
      </c>
      <c r="C24" s="52" t="s">
        <v>219</v>
      </c>
      <c r="D24" s="51">
        <v>14500</v>
      </c>
      <c r="E24" s="51">
        <v>10000</v>
      </c>
      <c r="F24" s="47">
        <f t="shared" si="0"/>
        <v>4500</v>
      </c>
    </row>
    <row r="25" spans="1:6" s="48" customFormat="1" ht="12.75">
      <c r="A25" s="50" t="s">
        <v>49</v>
      </c>
      <c r="B25" s="53" t="s">
        <v>36</v>
      </c>
      <c r="C25" s="52" t="s">
        <v>220</v>
      </c>
      <c r="D25" s="51">
        <v>101589.99</v>
      </c>
      <c r="E25" s="51">
        <v>100398.06</v>
      </c>
      <c r="F25" s="47">
        <f t="shared" si="0"/>
        <v>1191.9300000000076</v>
      </c>
    </row>
    <row r="26" spans="1:6" s="48" customFormat="1" ht="12.75">
      <c r="A26" s="50" t="s">
        <v>50</v>
      </c>
      <c r="B26" s="53" t="s">
        <v>36</v>
      </c>
      <c r="C26" s="52" t="s">
        <v>221</v>
      </c>
      <c r="D26" s="51">
        <v>6000</v>
      </c>
      <c r="E26" s="51">
        <v>6000</v>
      </c>
      <c r="F26" s="47">
        <f t="shared" si="0"/>
        <v>0</v>
      </c>
    </row>
    <row r="27" spans="1:6" s="48" customFormat="1" ht="21.75" customHeight="1">
      <c r="A27" s="50" t="s">
        <v>51</v>
      </c>
      <c r="B27" s="53" t="s">
        <v>36</v>
      </c>
      <c r="C27" s="52" t="s">
        <v>222</v>
      </c>
      <c r="D27" s="51">
        <f>D41+D40</f>
        <v>47757.509999999995</v>
      </c>
      <c r="E27" s="51">
        <f>E41+E40</f>
        <v>43656</v>
      </c>
      <c r="F27" s="47">
        <f t="shared" si="0"/>
        <v>4101.509999999995</v>
      </c>
    </row>
    <row r="28" spans="1:6" s="48" customFormat="1" ht="21" customHeight="1" hidden="1">
      <c r="A28" s="50" t="s">
        <v>137</v>
      </c>
      <c r="B28" s="53" t="s">
        <v>36</v>
      </c>
      <c r="C28" s="52" t="s">
        <v>223</v>
      </c>
      <c r="D28" s="51">
        <v>0</v>
      </c>
      <c r="E28" s="51">
        <v>0</v>
      </c>
      <c r="F28" s="47">
        <f t="shared" si="0"/>
        <v>0</v>
      </c>
    </row>
    <row r="29" spans="1:6" s="48" customFormat="1" ht="22.5" customHeight="1" hidden="1">
      <c r="A29" s="50" t="s">
        <v>54</v>
      </c>
      <c r="B29" s="53" t="s">
        <v>36</v>
      </c>
      <c r="C29" s="52" t="s">
        <v>289</v>
      </c>
      <c r="D29" s="51">
        <v>0</v>
      </c>
      <c r="E29" s="51">
        <v>0</v>
      </c>
      <c r="F29" s="77">
        <f t="shared" si="0"/>
        <v>0</v>
      </c>
    </row>
    <row r="30" spans="1:6" s="48" customFormat="1" ht="22.5" hidden="1">
      <c r="A30" s="50" t="s">
        <v>53</v>
      </c>
      <c r="B30" s="53" t="s">
        <v>36</v>
      </c>
      <c r="C30" s="52" t="s">
        <v>224</v>
      </c>
      <c r="D30" s="51">
        <v>0</v>
      </c>
      <c r="E30" s="51">
        <v>0</v>
      </c>
      <c r="F30" s="77">
        <f t="shared" si="0"/>
        <v>0</v>
      </c>
    </row>
    <row r="31" spans="1:6" s="48" customFormat="1" ht="12.75" hidden="1">
      <c r="A31" s="50" t="s">
        <v>39</v>
      </c>
      <c r="B31" s="53" t="s">
        <v>36</v>
      </c>
      <c r="C31" s="52" t="s">
        <v>224</v>
      </c>
      <c r="D31" s="51">
        <f>D32</f>
        <v>0</v>
      </c>
      <c r="E31" s="51">
        <v>0</v>
      </c>
      <c r="F31" s="77">
        <f t="shared" si="0"/>
        <v>0</v>
      </c>
    </row>
    <row r="32" spans="1:6" s="48" customFormat="1" ht="22.5" hidden="1">
      <c r="A32" s="50" t="s">
        <v>40</v>
      </c>
      <c r="B32" s="53" t="s">
        <v>36</v>
      </c>
      <c r="C32" s="52" t="s">
        <v>224</v>
      </c>
      <c r="D32" s="51">
        <v>0</v>
      </c>
      <c r="E32" s="51">
        <v>0</v>
      </c>
      <c r="F32" s="77">
        <f t="shared" si="0"/>
        <v>0</v>
      </c>
    </row>
    <row r="33" spans="1:6" s="48" customFormat="1" ht="27" customHeight="1" hidden="1">
      <c r="A33" s="50" t="s">
        <v>41</v>
      </c>
      <c r="B33" s="53" t="s">
        <v>36</v>
      </c>
      <c r="C33" s="52" t="s">
        <v>224</v>
      </c>
      <c r="D33" s="51">
        <v>0</v>
      </c>
      <c r="E33" s="51">
        <v>0</v>
      </c>
      <c r="F33" s="77">
        <f t="shared" si="0"/>
        <v>0</v>
      </c>
    </row>
    <row r="34" spans="1:6" s="48" customFormat="1" ht="24" customHeight="1" hidden="1">
      <c r="A34" s="50" t="s">
        <v>43</v>
      </c>
      <c r="B34" s="53" t="s">
        <v>36</v>
      </c>
      <c r="C34" s="52" t="s">
        <v>224</v>
      </c>
      <c r="D34" s="51">
        <v>0</v>
      </c>
      <c r="E34" s="51">
        <v>0</v>
      </c>
      <c r="F34" s="77">
        <f t="shared" si="0"/>
        <v>0</v>
      </c>
    </row>
    <row r="35" spans="1:6" s="48" customFormat="1" ht="29.25" customHeight="1" hidden="1">
      <c r="A35" s="50" t="s">
        <v>42</v>
      </c>
      <c r="B35" s="53" t="s">
        <v>36</v>
      </c>
      <c r="C35" s="52" t="s">
        <v>224</v>
      </c>
      <c r="D35" s="51">
        <v>0</v>
      </c>
      <c r="E35" s="51">
        <v>0</v>
      </c>
      <c r="F35" s="77">
        <f t="shared" si="0"/>
        <v>0</v>
      </c>
    </row>
    <row r="36" spans="1:6" s="48" customFormat="1" ht="12.75" hidden="1">
      <c r="A36" s="50" t="s">
        <v>44</v>
      </c>
      <c r="B36" s="53" t="s">
        <v>36</v>
      </c>
      <c r="C36" s="52" t="s">
        <v>224</v>
      </c>
      <c r="D36" s="51">
        <v>0</v>
      </c>
      <c r="E36" s="51">
        <v>0</v>
      </c>
      <c r="F36" s="77">
        <f t="shared" si="0"/>
        <v>0</v>
      </c>
    </row>
    <row r="37" spans="1:6" s="48" customFormat="1" ht="12.75" hidden="1">
      <c r="A37" s="50" t="s">
        <v>46</v>
      </c>
      <c r="B37" s="53" t="s">
        <v>36</v>
      </c>
      <c r="C37" s="52" t="s">
        <v>224</v>
      </c>
      <c r="D37" s="51">
        <v>0</v>
      </c>
      <c r="E37" s="51">
        <v>0</v>
      </c>
      <c r="F37" s="77">
        <f t="shared" si="0"/>
        <v>0</v>
      </c>
    </row>
    <row r="38" spans="1:6" s="48" customFormat="1" ht="12.75" hidden="1">
      <c r="A38" s="50" t="s">
        <v>49</v>
      </c>
      <c r="B38" s="53" t="s">
        <v>36</v>
      </c>
      <c r="C38" s="52" t="s">
        <v>224</v>
      </c>
      <c r="D38" s="51">
        <v>0</v>
      </c>
      <c r="E38" s="51">
        <v>0</v>
      </c>
      <c r="F38" s="77">
        <f t="shared" si="0"/>
        <v>0</v>
      </c>
    </row>
    <row r="39" spans="1:6" s="48" customFormat="1" ht="22.5" hidden="1">
      <c r="A39" s="50" t="s">
        <v>51</v>
      </c>
      <c r="B39" s="53" t="s">
        <v>36</v>
      </c>
      <c r="C39" s="52" t="s">
        <v>224</v>
      </c>
      <c r="D39" s="51">
        <v>0</v>
      </c>
      <c r="E39" s="51">
        <v>0</v>
      </c>
      <c r="F39" s="77">
        <f t="shared" si="0"/>
        <v>0</v>
      </c>
    </row>
    <row r="40" spans="1:6" s="48" customFormat="1" ht="25.5" customHeight="1">
      <c r="A40" s="50" t="s">
        <v>54</v>
      </c>
      <c r="B40" s="53" t="s">
        <v>36</v>
      </c>
      <c r="C40" s="52" t="s">
        <v>289</v>
      </c>
      <c r="D40" s="51">
        <v>21700</v>
      </c>
      <c r="E40" s="51">
        <v>21700</v>
      </c>
      <c r="F40" s="77">
        <f t="shared" si="0"/>
        <v>0</v>
      </c>
    </row>
    <row r="41" spans="1:6" s="48" customFormat="1" ht="24" customHeight="1">
      <c r="A41" s="50" t="s">
        <v>52</v>
      </c>
      <c r="B41" s="53" t="s">
        <v>36</v>
      </c>
      <c r="C41" s="52" t="s">
        <v>224</v>
      </c>
      <c r="D41" s="51">
        <v>26057.51</v>
      </c>
      <c r="E41" s="51">
        <v>21956</v>
      </c>
      <c r="F41" s="77">
        <f t="shared" si="0"/>
        <v>4101.509999999998</v>
      </c>
    </row>
    <row r="42" spans="1:6" s="48" customFormat="1" ht="26.25" customHeight="1">
      <c r="A42" s="50" t="s">
        <v>227</v>
      </c>
      <c r="B42" s="53" t="s">
        <v>36</v>
      </c>
      <c r="C42" s="52" t="s">
        <v>228</v>
      </c>
      <c r="D42" s="51">
        <f>D43</f>
        <v>1810</v>
      </c>
      <c r="E42" s="51">
        <f>E43</f>
        <v>1810</v>
      </c>
      <c r="F42" s="77">
        <f t="shared" si="0"/>
        <v>0</v>
      </c>
    </row>
    <row r="43" spans="1:6" s="48" customFormat="1" ht="13.5" customHeight="1">
      <c r="A43" s="50" t="s">
        <v>50</v>
      </c>
      <c r="B43" s="53" t="s">
        <v>36</v>
      </c>
      <c r="C43" s="52" t="s">
        <v>229</v>
      </c>
      <c r="D43" s="51">
        <v>1810</v>
      </c>
      <c r="E43" s="51">
        <v>1810</v>
      </c>
      <c r="F43" s="77">
        <f t="shared" si="0"/>
        <v>0</v>
      </c>
    </row>
    <row r="44" spans="1:6" s="48" customFormat="1" ht="26.25" customHeight="1">
      <c r="A44" s="50" t="s">
        <v>230</v>
      </c>
      <c r="B44" s="53" t="s">
        <v>36</v>
      </c>
      <c r="C44" s="52" t="s">
        <v>231</v>
      </c>
      <c r="D44" s="51">
        <f>D45</f>
        <v>520</v>
      </c>
      <c r="E44" s="51">
        <f>E45</f>
        <v>519</v>
      </c>
      <c r="F44" s="77">
        <f>D44-E44</f>
        <v>1</v>
      </c>
    </row>
    <row r="45" spans="1:6" s="48" customFormat="1" ht="12.75" customHeight="1">
      <c r="A45" s="50" t="s">
        <v>232</v>
      </c>
      <c r="B45" s="53" t="s">
        <v>36</v>
      </c>
      <c r="C45" s="52" t="s">
        <v>233</v>
      </c>
      <c r="D45" s="51">
        <v>520</v>
      </c>
      <c r="E45" s="51">
        <v>519</v>
      </c>
      <c r="F45" s="47">
        <f t="shared" si="0"/>
        <v>1</v>
      </c>
    </row>
    <row r="46" spans="1:6" s="48" customFormat="1" ht="22.5">
      <c r="A46" s="50" t="s">
        <v>210</v>
      </c>
      <c r="B46" s="53" t="s">
        <v>36</v>
      </c>
      <c r="C46" s="52" t="s">
        <v>282</v>
      </c>
      <c r="D46" s="51">
        <f>D47</f>
        <v>20000</v>
      </c>
      <c r="E46" s="51">
        <f>E47</f>
        <v>20000</v>
      </c>
      <c r="F46" s="47">
        <f aca="true" t="shared" si="1" ref="F46:F59">D46-E46</f>
        <v>0</v>
      </c>
    </row>
    <row r="47" spans="1:6" s="48" customFormat="1" ht="12.75">
      <c r="A47" s="50" t="s">
        <v>39</v>
      </c>
      <c r="B47" s="53" t="s">
        <v>36</v>
      </c>
      <c r="C47" s="52" t="s">
        <v>281</v>
      </c>
      <c r="D47" s="51">
        <f>D49</f>
        <v>20000</v>
      </c>
      <c r="E47" s="51">
        <f>E48</f>
        <v>20000</v>
      </c>
      <c r="F47" s="47">
        <f t="shared" si="1"/>
        <v>0</v>
      </c>
    </row>
    <row r="48" spans="1:6" s="48" customFormat="1" ht="22.5">
      <c r="A48" s="50" t="s">
        <v>207</v>
      </c>
      <c r="B48" s="53" t="s">
        <v>36</v>
      </c>
      <c r="C48" s="52" t="s">
        <v>280</v>
      </c>
      <c r="D48" s="51">
        <f>D49</f>
        <v>20000</v>
      </c>
      <c r="E48" s="51">
        <f>E49</f>
        <v>20000</v>
      </c>
      <c r="F48" s="47">
        <f t="shared" si="1"/>
        <v>0</v>
      </c>
    </row>
    <row r="49" spans="1:6" s="48" customFormat="1" ht="36" customHeight="1">
      <c r="A49" s="50" t="s">
        <v>206</v>
      </c>
      <c r="B49" s="53" t="s">
        <v>36</v>
      </c>
      <c r="C49" s="52" t="s">
        <v>279</v>
      </c>
      <c r="D49" s="51">
        <v>20000</v>
      </c>
      <c r="E49" s="51">
        <v>20000</v>
      </c>
      <c r="F49" s="47">
        <f t="shared" si="1"/>
        <v>0</v>
      </c>
    </row>
    <row r="50" spans="1:6" s="48" customFormat="1" ht="22.5" customHeight="1">
      <c r="A50" s="122" t="s">
        <v>417</v>
      </c>
      <c r="B50" s="53" t="s">
        <v>36</v>
      </c>
      <c r="C50" s="52" t="s">
        <v>416</v>
      </c>
      <c r="D50" s="51">
        <f>D51</f>
        <v>17740</v>
      </c>
      <c r="E50" s="51">
        <f>E51</f>
        <v>17740</v>
      </c>
      <c r="F50" s="47">
        <f t="shared" si="1"/>
        <v>0</v>
      </c>
    </row>
    <row r="51" spans="1:6" s="48" customFormat="1" ht="15.75" customHeight="1">
      <c r="A51" s="122" t="s">
        <v>418</v>
      </c>
      <c r="B51" s="53" t="s">
        <v>36</v>
      </c>
      <c r="C51" s="52" t="s">
        <v>419</v>
      </c>
      <c r="D51" s="51">
        <f>D52</f>
        <v>17740</v>
      </c>
      <c r="E51" s="51">
        <f>E52</f>
        <v>17740</v>
      </c>
      <c r="F51" s="47">
        <f t="shared" si="1"/>
        <v>0</v>
      </c>
    </row>
    <row r="52" spans="1:6" s="48" customFormat="1" ht="15" customHeight="1">
      <c r="A52" s="50" t="s">
        <v>232</v>
      </c>
      <c r="B52" s="53" t="s">
        <v>36</v>
      </c>
      <c r="C52" s="52" t="s">
        <v>420</v>
      </c>
      <c r="D52" s="51">
        <v>17740</v>
      </c>
      <c r="E52" s="51">
        <v>17740</v>
      </c>
      <c r="F52" s="47">
        <f t="shared" si="1"/>
        <v>0</v>
      </c>
    </row>
    <row r="53" spans="1:6" s="48" customFormat="1" ht="17.25" customHeight="1">
      <c r="A53" s="50" t="s">
        <v>236</v>
      </c>
      <c r="B53" s="53" t="s">
        <v>36</v>
      </c>
      <c r="C53" s="52" t="s">
        <v>237</v>
      </c>
      <c r="D53" s="51">
        <f>D54</f>
        <v>1000</v>
      </c>
      <c r="E53" s="51">
        <v>0</v>
      </c>
      <c r="F53" s="47">
        <f t="shared" si="1"/>
        <v>1000</v>
      </c>
    </row>
    <row r="54" spans="1:6" s="48" customFormat="1" ht="21.75" customHeight="1">
      <c r="A54" s="50" t="s">
        <v>235</v>
      </c>
      <c r="B54" s="53" t="s">
        <v>36</v>
      </c>
      <c r="C54" s="52" t="s">
        <v>234</v>
      </c>
      <c r="D54" s="51">
        <f>D55</f>
        <v>1000</v>
      </c>
      <c r="E54" s="51">
        <v>0</v>
      </c>
      <c r="F54" s="47">
        <f t="shared" si="1"/>
        <v>1000</v>
      </c>
    </row>
    <row r="55" spans="1:6" s="48" customFormat="1" ht="22.5" customHeight="1">
      <c r="A55" s="50" t="s">
        <v>50</v>
      </c>
      <c r="B55" s="53" t="s">
        <v>36</v>
      </c>
      <c r="C55" s="52" t="s">
        <v>238</v>
      </c>
      <c r="D55" s="51">
        <v>1000</v>
      </c>
      <c r="E55" s="51">
        <v>0</v>
      </c>
      <c r="F55" s="47">
        <f t="shared" si="1"/>
        <v>1000</v>
      </c>
    </row>
    <row r="56" spans="1:6" s="48" customFormat="1" ht="24.75" customHeight="1" hidden="1">
      <c r="A56" s="50" t="s">
        <v>357</v>
      </c>
      <c r="B56" s="53" t="s">
        <v>36</v>
      </c>
      <c r="C56" s="52" t="s">
        <v>356</v>
      </c>
      <c r="D56" s="51">
        <f>D57</f>
        <v>0</v>
      </c>
      <c r="E56" s="51">
        <v>0</v>
      </c>
      <c r="F56" s="47">
        <f t="shared" si="1"/>
        <v>0</v>
      </c>
    </row>
    <row r="57" spans="1:6" s="48" customFormat="1" ht="23.25" customHeight="1" hidden="1">
      <c r="A57" s="50" t="s">
        <v>352</v>
      </c>
      <c r="B57" s="53" t="s">
        <v>36</v>
      </c>
      <c r="C57" s="52" t="s">
        <v>355</v>
      </c>
      <c r="D57" s="51">
        <f>D58</f>
        <v>0</v>
      </c>
      <c r="E57" s="51">
        <v>0</v>
      </c>
      <c r="F57" s="47">
        <f t="shared" si="1"/>
        <v>0</v>
      </c>
    </row>
    <row r="58" spans="1:6" s="48" customFormat="1" ht="24" customHeight="1" hidden="1">
      <c r="A58" s="50" t="s">
        <v>216</v>
      </c>
      <c r="B58" s="53" t="s">
        <v>36</v>
      </c>
      <c r="C58" s="52" t="s">
        <v>354</v>
      </c>
      <c r="D58" s="51">
        <f>D59</f>
        <v>0</v>
      </c>
      <c r="E58" s="51">
        <v>0</v>
      </c>
      <c r="F58" s="47">
        <f t="shared" si="1"/>
        <v>0</v>
      </c>
    </row>
    <row r="59" spans="1:6" s="48" customFormat="1" ht="24" customHeight="1" hidden="1">
      <c r="A59" s="50" t="s">
        <v>48</v>
      </c>
      <c r="B59" s="53" t="s">
        <v>36</v>
      </c>
      <c r="C59" s="52" t="s">
        <v>353</v>
      </c>
      <c r="D59" s="51">
        <v>0</v>
      </c>
      <c r="E59" s="51">
        <v>0</v>
      </c>
      <c r="F59" s="47">
        <f t="shared" si="1"/>
        <v>0</v>
      </c>
    </row>
    <row r="60" spans="1:6" s="48" customFormat="1" ht="19.5" customHeight="1">
      <c r="A60" s="50" t="s">
        <v>55</v>
      </c>
      <c r="B60" s="53" t="s">
        <v>36</v>
      </c>
      <c r="C60" s="52" t="s">
        <v>121</v>
      </c>
      <c r="D60" s="51">
        <f aca="true" t="shared" si="2" ref="D60:E62">D61</f>
        <v>52509</v>
      </c>
      <c r="E60" s="51">
        <f t="shared" si="2"/>
        <v>44920</v>
      </c>
      <c r="F60" s="47">
        <f t="shared" si="0"/>
        <v>7589</v>
      </c>
    </row>
    <row r="61" spans="1:6" s="48" customFormat="1" ht="22.5">
      <c r="A61" s="50" t="s">
        <v>380</v>
      </c>
      <c r="B61" s="53" t="s">
        <v>36</v>
      </c>
      <c r="C61" s="52" t="s">
        <v>379</v>
      </c>
      <c r="D61" s="51">
        <f>D62+D66</f>
        <v>52509</v>
      </c>
      <c r="E61" s="51">
        <f>E62+E66</f>
        <v>44920</v>
      </c>
      <c r="F61" s="47">
        <f t="shared" si="0"/>
        <v>7589</v>
      </c>
    </row>
    <row r="62" spans="1:6" s="48" customFormat="1" ht="12.75">
      <c r="A62" s="50" t="s">
        <v>39</v>
      </c>
      <c r="B62" s="53" t="s">
        <v>36</v>
      </c>
      <c r="C62" s="52" t="s">
        <v>378</v>
      </c>
      <c r="D62" s="51">
        <f t="shared" si="2"/>
        <v>44920</v>
      </c>
      <c r="E62" s="51">
        <f t="shared" si="2"/>
        <v>44920</v>
      </c>
      <c r="F62" s="47">
        <f t="shared" si="0"/>
        <v>0</v>
      </c>
    </row>
    <row r="63" spans="1:6" s="48" customFormat="1" ht="22.5">
      <c r="A63" s="50" t="s">
        <v>40</v>
      </c>
      <c r="B63" s="53" t="s">
        <v>36</v>
      </c>
      <c r="C63" s="52" t="s">
        <v>377</v>
      </c>
      <c r="D63" s="51">
        <f>D64+D65</f>
        <v>44920</v>
      </c>
      <c r="E63" s="51">
        <f>E64+E65</f>
        <v>44920</v>
      </c>
      <c r="F63" s="47">
        <f t="shared" si="0"/>
        <v>0</v>
      </c>
    </row>
    <row r="64" spans="1:6" s="48" customFormat="1" ht="16.5" customHeight="1">
      <c r="A64" s="50" t="s">
        <v>41</v>
      </c>
      <c r="B64" s="53" t="s">
        <v>36</v>
      </c>
      <c r="C64" s="52" t="s">
        <v>376</v>
      </c>
      <c r="D64" s="51">
        <v>34500</v>
      </c>
      <c r="E64" s="51">
        <v>34500</v>
      </c>
      <c r="F64" s="47">
        <f t="shared" si="0"/>
        <v>0</v>
      </c>
    </row>
    <row r="65" spans="1:6" s="48" customFormat="1" ht="21" customHeight="1">
      <c r="A65" s="50" t="s">
        <v>42</v>
      </c>
      <c r="B65" s="53" t="s">
        <v>36</v>
      </c>
      <c r="C65" s="52" t="s">
        <v>375</v>
      </c>
      <c r="D65" s="51">
        <v>10420</v>
      </c>
      <c r="E65" s="51">
        <v>10420</v>
      </c>
      <c r="F65" s="47">
        <f t="shared" si="0"/>
        <v>0</v>
      </c>
    </row>
    <row r="66" spans="1:6" s="48" customFormat="1" ht="22.5" customHeight="1">
      <c r="A66" s="50" t="s">
        <v>51</v>
      </c>
      <c r="B66" s="53" t="s">
        <v>36</v>
      </c>
      <c r="C66" s="52" t="s">
        <v>400</v>
      </c>
      <c r="D66" s="51">
        <f>D67</f>
        <v>7589</v>
      </c>
      <c r="E66" s="51">
        <f>E67</f>
        <v>0</v>
      </c>
      <c r="F66" s="47">
        <f t="shared" si="0"/>
        <v>7589</v>
      </c>
    </row>
    <row r="67" spans="1:6" s="48" customFormat="1" ht="26.25" customHeight="1">
      <c r="A67" s="50" t="s">
        <v>52</v>
      </c>
      <c r="B67" s="53" t="s">
        <v>36</v>
      </c>
      <c r="C67" s="52" t="s">
        <v>401</v>
      </c>
      <c r="D67" s="51">
        <v>7589</v>
      </c>
      <c r="E67" s="51">
        <v>0</v>
      </c>
      <c r="F67" s="47">
        <f t="shared" si="0"/>
        <v>7589</v>
      </c>
    </row>
    <row r="68" spans="1:6" s="48" customFormat="1" ht="45" hidden="1">
      <c r="A68" s="50" t="s">
        <v>56</v>
      </c>
      <c r="B68" s="53" t="s">
        <v>36</v>
      </c>
      <c r="C68" s="52" t="s">
        <v>122</v>
      </c>
      <c r="D68" s="51">
        <f aca="true" t="shared" si="3" ref="D68:E70">D69</f>
        <v>0</v>
      </c>
      <c r="E68" s="51">
        <f t="shared" si="3"/>
        <v>0</v>
      </c>
      <c r="F68" s="47">
        <f t="shared" si="0"/>
        <v>0</v>
      </c>
    </row>
    <row r="69" spans="1:6" s="48" customFormat="1" ht="22.5" hidden="1">
      <c r="A69" s="50" t="s">
        <v>57</v>
      </c>
      <c r="B69" s="53" t="s">
        <v>36</v>
      </c>
      <c r="C69" s="52" t="s">
        <v>123</v>
      </c>
      <c r="D69" s="51">
        <f t="shared" si="3"/>
        <v>0</v>
      </c>
      <c r="E69" s="51">
        <f t="shared" si="3"/>
        <v>0</v>
      </c>
      <c r="F69" s="47">
        <f t="shared" si="0"/>
        <v>0</v>
      </c>
    </row>
    <row r="70" spans="1:6" s="48" customFormat="1" ht="22.5" hidden="1">
      <c r="A70" s="50" t="s">
        <v>51</v>
      </c>
      <c r="B70" s="53" t="s">
        <v>36</v>
      </c>
      <c r="C70" s="52" t="s">
        <v>124</v>
      </c>
      <c r="D70" s="51">
        <f t="shared" si="3"/>
        <v>0</v>
      </c>
      <c r="E70" s="51">
        <f t="shared" si="3"/>
        <v>0</v>
      </c>
      <c r="F70" s="47">
        <f t="shared" si="0"/>
        <v>0</v>
      </c>
    </row>
    <row r="71" spans="1:6" s="48" customFormat="1" ht="21.75" customHeight="1" hidden="1">
      <c r="A71" s="50" t="s">
        <v>52</v>
      </c>
      <c r="B71" s="53" t="s">
        <v>36</v>
      </c>
      <c r="C71" s="52" t="s">
        <v>125</v>
      </c>
      <c r="D71" s="51">
        <v>0</v>
      </c>
      <c r="E71" s="51">
        <v>0</v>
      </c>
      <c r="F71" s="47">
        <f t="shared" si="0"/>
        <v>0</v>
      </c>
    </row>
    <row r="72" spans="1:6" s="48" customFormat="1" ht="24.75" customHeight="1">
      <c r="A72" s="50" t="s">
        <v>182</v>
      </c>
      <c r="B72" s="53" t="s">
        <v>36</v>
      </c>
      <c r="C72" s="52" t="s">
        <v>239</v>
      </c>
      <c r="D72" s="51">
        <f>D73+D82</f>
        <v>1147270</v>
      </c>
      <c r="E72" s="51">
        <f>E73+E82</f>
        <v>834149.82</v>
      </c>
      <c r="F72" s="47">
        <f t="shared" si="0"/>
        <v>313120.18000000005</v>
      </c>
    </row>
    <row r="73" spans="1:6" s="48" customFormat="1" ht="24" customHeight="1">
      <c r="A73" s="50" t="s">
        <v>241</v>
      </c>
      <c r="B73" s="53" t="s">
        <v>36</v>
      </c>
      <c r="C73" s="52" t="s">
        <v>240</v>
      </c>
      <c r="D73" s="51">
        <f>D74+D76+D80+D81</f>
        <v>1147270</v>
      </c>
      <c r="E73" s="51">
        <f>E74+E76+E80+E81</f>
        <v>834149.82</v>
      </c>
      <c r="F73" s="47">
        <f t="shared" si="0"/>
        <v>313120.18000000005</v>
      </c>
    </row>
    <row r="74" spans="1:6" s="48" customFormat="1" ht="48" customHeight="1" hidden="1">
      <c r="A74" s="50" t="s">
        <v>294</v>
      </c>
      <c r="B74" s="53" t="s">
        <v>36</v>
      </c>
      <c r="C74" s="52" t="s">
        <v>286</v>
      </c>
      <c r="D74" s="51">
        <f>D75</f>
        <v>0</v>
      </c>
      <c r="E74" s="51">
        <f>E75</f>
        <v>0</v>
      </c>
      <c r="F74" s="47">
        <f>D74-E74</f>
        <v>0</v>
      </c>
    </row>
    <row r="75" spans="1:6" s="48" customFormat="1" ht="24.75" customHeight="1" hidden="1">
      <c r="A75" s="50" t="s">
        <v>242</v>
      </c>
      <c r="B75" s="53" t="s">
        <v>36</v>
      </c>
      <c r="C75" s="52" t="s">
        <v>285</v>
      </c>
      <c r="D75" s="51">
        <v>0</v>
      </c>
      <c r="E75" s="51">
        <v>0</v>
      </c>
      <c r="F75" s="47">
        <f>D75-E75</f>
        <v>0</v>
      </c>
    </row>
    <row r="76" spans="1:6" s="48" customFormat="1" ht="48" customHeight="1">
      <c r="A76" s="50" t="s">
        <v>295</v>
      </c>
      <c r="B76" s="53" t="s">
        <v>36</v>
      </c>
      <c r="C76" s="52" t="s">
        <v>284</v>
      </c>
      <c r="D76" s="51">
        <f>D77</f>
        <v>1147270</v>
      </c>
      <c r="E76" s="51">
        <f>E77</f>
        <v>834149.82</v>
      </c>
      <c r="F76" s="47">
        <f t="shared" si="0"/>
        <v>313120.18000000005</v>
      </c>
    </row>
    <row r="77" spans="1:6" s="48" customFormat="1" ht="24" customHeight="1">
      <c r="A77" s="50" t="s">
        <v>242</v>
      </c>
      <c r="B77" s="53" t="s">
        <v>36</v>
      </c>
      <c r="C77" s="52" t="s">
        <v>283</v>
      </c>
      <c r="D77" s="51">
        <v>1147270</v>
      </c>
      <c r="E77" s="51">
        <v>834149.82</v>
      </c>
      <c r="F77" s="47">
        <f t="shared" si="0"/>
        <v>313120.18000000005</v>
      </c>
    </row>
    <row r="78" spans="1:6" s="48" customFormat="1" ht="37.5" customHeight="1" hidden="1">
      <c r="A78" s="50" t="s">
        <v>292</v>
      </c>
      <c r="B78" s="53" t="s">
        <v>36</v>
      </c>
      <c r="C78" s="52" t="s">
        <v>243</v>
      </c>
      <c r="D78" s="51">
        <f>D80+D81</f>
        <v>0</v>
      </c>
      <c r="E78" s="51">
        <f>E80+E81</f>
        <v>0</v>
      </c>
      <c r="F78" s="51">
        <f>F80+F81</f>
        <v>0</v>
      </c>
    </row>
    <row r="79" spans="1:6" s="48" customFormat="1" ht="35.25" customHeight="1" hidden="1">
      <c r="A79" s="50" t="s">
        <v>245</v>
      </c>
      <c r="B79" s="53" t="s">
        <v>36</v>
      </c>
      <c r="C79" s="52" t="s">
        <v>243</v>
      </c>
      <c r="D79" s="51"/>
      <c r="E79" s="51">
        <f>E94</f>
        <v>42627.240000000005</v>
      </c>
      <c r="F79" s="47">
        <f>D79-E79</f>
        <v>-42627.240000000005</v>
      </c>
    </row>
    <row r="80" spans="1:6" s="48" customFormat="1" ht="28.5" customHeight="1" hidden="1">
      <c r="A80" s="50" t="s">
        <v>242</v>
      </c>
      <c r="B80" s="53" t="s">
        <v>36</v>
      </c>
      <c r="C80" s="52" t="s">
        <v>244</v>
      </c>
      <c r="D80" s="51">
        <v>0</v>
      </c>
      <c r="E80" s="51">
        <v>0</v>
      </c>
      <c r="F80" s="47">
        <f>D80-E80</f>
        <v>0</v>
      </c>
    </row>
    <row r="81" spans="1:6" s="48" customFormat="1" ht="22.5" customHeight="1" hidden="1">
      <c r="A81" s="50" t="s">
        <v>242</v>
      </c>
      <c r="B81" s="53" t="s">
        <v>36</v>
      </c>
      <c r="C81" s="52" t="s">
        <v>290</v>
      </c>
      <c r="D81" s="51">
        <v>0</v>
      </c>
      <c r="E81" s="51">
        <v>0</v>
      </c>
      <c r="F81" s="47">
        <f t="shared" si="0"/>
        <v>0</v>
      </c>
    </row>
    <row r="82" spans="1:6" s="48" customFormat="1" ht="18" customHeight="1" hidden="1">
      <c r="A82" s="50" t="s">
        <v>151</v>
      </c>
      <c r="B82" s="53" t="s">
        <v>36</v>
      </c>
      <c r="C82" s="52" t="s">
        <v>158</v>
      </c>
      <c r="D82" s="51">
        <f aca="true" t="shared" si="4" ref="D82:E84">D83</f>
        <v>0</v>
      </c>
      <c r="E82" s="51">
        <f t="shared" si="4"/>
        <v>0</v>
      </c>
      <c r="F82" s="47">
        <f t="shared" si="0"/>
        <v>0</v>
      </c>
    </row>
    <row r="83" spans="1:6" s="48" customFormat="1" ht="22.5" hidden="1">
      <c r="A83" s="50" t="s">
        <v>247</v>
      </c>
      <c r="B83" s="53" t="s">
        <v>36</v>
      </c>
      <c r="C83" s="52" t="s">
        <v>246</v>
      </c>
      <c r="D83" s="51">
        <f t="shared" si="4"/>
        <v>0</v>
      </c>
      <c r="E83" s="51">
        <f t="shared" si="4"/>
        <v>0</v>
      </c>
      <c r="F83" s="47">
        <f t="shared" si="0"/>
        <v>0</v>
      </c>
    </row>
    <row r="84" spans="1:6" s="48" customFormat="1" ht="14.25" customHeight="1" hidden="1">
      <c r="A84" s="50" t="s">
        <v>39</v>
      </c>
      <c r="B84" s="53" t="s">
        <v>36</v>
      </c>
      <c r="C84" s="52" t="s">
        <v>248</v>
      </c>
      <c r="D84" s="51">
        <f t="shared" si="4"/>
        <v>0</v>
      </c>
      <c r="E84" s="51">
        <f t="shared" si="4"/>
        <v>0</v>
      </c>
      <c r="F84" s="47">
        <f t="shared" si="0"/>
        <v>0</v>
      </c>
    </row>
    <row r="85" spans="1:6" s="48" customFormat="1" ht="22.5" hidden="1">
      <c r="A85" s="50" t="s">
        <v>40</v>
      </c>
      <c r="B85" s="53" t="s">
        <v>36</v>
      </c>
      <c r="C85" s="52" t="s">
        <v>157</v>
      </c>
      <c r="D85" s="51">
        <f>D86+D87</f>
        <v>0</v>
      </c>
      <c r="E85" s="51">
        <f>E86+E87</f>
        <v>0</v>
      </c>
      <c r="F85" s="47">
        <f t="shared" si="0"/>
        <v>0</v>
      </c>
    </row>
    <row r="86" spans="1:6" s="48" customFormat="1" ht="15" customHeight="1" hidden="1">
      <c r="A86" s="50" t="s">
        <v>156</v>
      </c>
      <c r="B86" s="53" t="s">
        <v>36</v>
      </c>
      <c r="C86" s="52" t="s">
        <v>249</v>
      </c>
      <c r="D86" s="51">
        <v>0</v>
      </c>
      <c r="E86" s="51">
        <v>0</v>
      </c>
      <c r="F86" s="47">
        <f t="shared" si="0"/>
        <v>0</v>
      </c>
    </row>
    <row r="87" spans="1:6" s="48" customFormat="1" ht="24" customHeight="1" hidden="1">
      <c r="A87" s="50" t="s">
        <v>42</v>
      </c>
      <c r="B87" s="53" t="s">
        <v>36</v>
      </c>
      <c r="C87" s="52" t="s">
        <v>150</v>
      </c>
      <c r="D87" s="51">
        <v>0</v>
      </c>
      <c r="E87" s="51">
        <v>0</v>
      </c>
      <c r="F87" s="47">
        <f t="shared" si="0"/>
        <v>0</v>
      </c>
    </row>
    <row r="88" spans="1:6" s="48" customFormat="1" ht="24" customHeight="1">
      <c r="A88" s="50" t="s">
        <v>381</v>
      </c>
      <c r="B88" s="53" t="s">
        <v>36</v>
      </c>
      <c r="C88" s="52" t="s">
        <v>126</v>
      </c>
      <c r="D88" s="51">
        <f>D93+D89</f>
        <v>73000</v>
      </c>
      <c r="E88" s="51">
        <f>E93+E89</f>
        <v>46347.240000000005</v>
      </c>
      <c r="F88" s="47">
        <f>D88-E88</f>
        <v>26652.759999999995</v>
      </c>
    </row>
    <row r="89" spans="1:6" s="48" customFormat="1" ht="12.75" hidden="1">
      <c r="A89" s="50" t="s">
        <v>310</v>
      </c>
      <c r="B89" s="53" t="s">
        <v>36</v>
      </c>
      <c r="C89" s="52" t="s">
        <v>314</v>
      </c>
      <c r="D89" s="51">
        <v>0</v>
      </c>
      <c r="E89" s="51">
        <f>E90</f>
        <v>0</v>
      </c>
      <c r="F89" s="47">
        <f>D89-E89</f>
        <v>0</v>
      </c>
    </row>
    <row r="90" spans="1:6" s="48" customFormat="1" ht="24.75" customHeight="1" hidden="1">
      <c r="A90" s="50" t="s">
        <v>309</v>
      </c>
      <c r="B90" s="53" t="s">
        <v>36</v>
      </c>
      <c r="C90" s="52" t="s">
        <v>313</v>
      </c>
      <c r="D90" s="51">
        <v>0</v>
      </c>
      <c r="E90" s="51">
        <f>E91</f>
        <v>0</v>
      </c>
      <c r="F90" s="47">
        <f>D90-E90</f>
        <v>0</v>
      </c>
    </row>
    <row r="91" spans="1:6" s="48" customFormat="1" ht="25.5" customHeight="1" hidden="1">
      <c r="A91" s="50" t="s">
        <v>216</v>
      </c>
      <c r="B91" s="53" t="s">
        <v>36</v>
      </c>
      <c r="C91" s="52" t="s">
        <v>312</v>
      </c>
      <c r="D91" s="51">
        <v>0</v>
      </c>
      <c r="E91" s="51">
        <f>E92</f>
        <v>0</v>
      </c>
      <c r="F91" s="47">
        <f>D91-E91</f>
        <v>0</v>
      </c>
    </row>
    <row r="92" spans="1:6" s="48" customFormat="1" ht="22.5" hidden="1">
      <c r="A92" s="50" t="s">
        <v>48</v>
      </c>
      <c r="B92" s="53" t="s">
        <v>36</v>
      </c>
      <c r="C92" s="52" t="s">
        <v>311</v>
      </c>
      <c r="D92" s="51">
        <v>0</v>
      </c>
      <c r="E92" s="51">
        <v>0</v>
      </c>
      <c r="F92" s="47">
        <f>D92-E92</f>
        <v>0</v>
      </c>
    </row>
    <row r="93" spans="1:6" s="48" customFormat="1" ht="12.75">
      <c r="A93" s="50" t="s">
        <v>382</v>
      </c>
      <c r="B93" s="53" t="s">
        <v>36</v>
      </c>
      <c r="C93" s="52" t="s">
        <v>315</v>
      </c>
      <c r="D93" s="51">
        <f>D94+D105</f>
        <v>73000</v>
      </c>
      <c r="E93" s="51">
        <f>E94+E105</f>
        <v>46347.240000000005</v>
      </c>
      <c r="F93" s="47">
        <f t="shared" si="0"/>
        <v>26652.759999999995</v>
      </c>
    </row>
    <row r="94" spans="1:6" s="48" customFormat="1" ht="12.75">
      <c r="A94" s="50" t="s">
        <v>39</v>
      </c>
      <c r="B94" s="53" t="s">
        <v>36</v>
      </c>
      <c r="C94" s="52" t="s">
        <v>250</v>
      </c>
      <c r="D94" s="51">
        <f>D95</f>
        <v>58000</v>
      </c>
      <c r="E94" s="51">
        <f>E95</f>
        <v>42627.240000000005</v>
      </c>
      <c r="F94" s="47">
        <f t="shared" si="0"/>
        <v>15372.759999999995</v>
      </c>
    </row>
    <row r="95" spans="1:6" s="48" customFormat="1" ht="12.75">
      <c r="A95" s="50" t="s">
        <v>44</v>
      </c>
      <c r="B95" s="53" t="s">
        <v>36</v>
      </c>
      <c r="C95" s="52" t="s">
        <v>251</v>
      </c>
      <c r="D95" s="51">
        <f>D96+D97</f>
        <v>58000</v>
      </c>
      <c r="E95" s="51">
        <f>E96+E97</f>
        <v>42627.240000000005</v>
      </c>
      <c r="F95" s="47">
        <f t="shared" si="0"/>
        <v>15372.759999999995</v>
      </c>
    </row>
    <row r="96" spans="1:6" s="48" customFormat="1" ht="21" customHeight="1">
      <c r="A96" s="50" t="s">
        <v>47</v>
      </c>
      <c r="B96" s="53" t="s">
        <v>36</v>
      </c>
      <c r="C96" s="52" t="s">
        <v>252</v>
      </c>
      <c r="D96" s="51">
        <v>55000</v>
      </c>
      <c r="E96" s="51">
        <v>39655.01</v>
      </c>
      <c r="F96" s="47">
        <f t="shared" si="0"/>
        <v>15344.989999999998</v>
      </c>
    </row>
    <row r="97" spans="1:6" s="48" customFormat="1" ht="22.5" customHeight="1">
      <c r="A97" s="50" t="s">
        <v>156</v>
      </c>
      <c r="B97" s="53" t="s">
        <v>36</v>
      </c>
      <c r="C97" s="52" t="s">
        <v>411</v>
      </c>
      <c r="D97" s="51">
        <v>3000</v>
      </c>
      <c r="E97" s="51">
        <v>2972.23</v>
      </c>
      <c r="F97" s="47">
        <f t="shared" si="0"/>
        <v>27.769999999999982</v>
      </c>
    </row>
    <row r="98" spans="1:6" s="48" customFormat="1" ht="21.75" customHeight="1" hidden="1">
      <c r="A98" s="50" t="s">
        <v>39</v>
      </c>
      <c r="B98" s="53" t="s">
        <v>36</v>
      </c>
      <c r="C98" s="52" t="s">
        <v>127</v>
      </c>
      <c r="D98" s="51">
        <f>D99</f>
        <v>0</v>
      </c>
      <c r="E98" s="51">
        <f>E99</f>
        <v>0</v>
      </c>
      <c r="F98" s="47">
        <f t="shared" si="0"/>
        <v>0</v>
      </c>
    </row>
    <row r="99" spans="1:6" s="48" customFormat="1" ht="27.75" customHeight="1" hidden="1">
      <c r="A99" s="50" t="s">
        <v>44</v>
      </c>
      <c r="B99" s="53" t="s">
        <v>36</v>
      </c>
      <c r="C99" s="52" t="s">
        <v>128</v>
      </c>
      <c r="D99" s="51">
        <f>D100</f>
        <v>0</v>
      </c>
      <c r="E99" s="51">
        <f>E100</f>
        <v>0</v>
      </c>
      <c r="F99" s="47">
        <f t="shared" si="0"/>
        <v>0</v>
      </c>
    </row>
    <row r="100" spans="1:6" s="48" customFormat="1" ht="27" customHeight="1" hidden="1">
      <c r="A100" s="50" t="s">
        <v>48</v>
      </c>
      <c r="B100" s="53" t="s">
        <v>36</v>
      </c>
      <c r="C100" s="52" t="s">
        <v>129</v>
      </c>
      <c r="D100" s="51"/>
      <c r="E100" s="51">
        <v>0</v>
      </c>
      <c r="F100" s="47">
        <f t="shared" si="0"/>
        <v>0</v>
      </c>
    </row>
    <row r="101" spans="1:6" s="48" customFormat="1" ht="21.75" customHeight="1" hidden="1">
      <c r="A101" s="50" t="s">
        <v>141</v>
      </c>
      <c r="B101" s="53" t="s">
        <v>36</v>
      </c>
      <c r="C101" s="52" t="s">
        <v>142</v>
      </c>
      <c r="D101" s="51">
        <f>D102</f>
        <v>0</v>
      </c>
      <c r="E101" s="51">
        <f>E102</f>
        <v>0</v>
      </c>
      <c r="F101" s="47">
        <f t="shared" si="0"/>
        <v>0</v>
      </c>
    </row>
    <row r="102" spans="1:6" s="48" customFormat="1" ht="21.75" customHeight="1" hidden="1">
      <c r="A102" s="50" t="s">
        <v>39</v>
      </c>
      <c r="B102" s="53" t="s">
        <v>36</v>
      </c>
      <c r="C102" s="52" t="s">
        <v>143</v>
      </c>
      <c r="D102" s="51">
        <f>D103</f>
        <v>0</v>
      </c>
      <c r="E102" s="51">
        <f>E103</f>
        <v>0</v>
      </c>
      <c r="F102" s="47">
        <f t="shared" si="0"/>
        <v>0</v>
      </c>
    </row>
    <row r="103" spans="1:6" s="48" customFormat="1" ht="22.5" customHeight="1" hidden="1">
      <c r="A103" s="50" t="s">
        <v>52</v>
      </c>
      <c r="B103" s="53" t="s">
        <v>36</v>
      </c>
      <c r="C103" s="52" t="s">
        <v>144</v>
      </c>
      <c r="D103" s="51"/>
      <c r="E103" s="51">
        <v>0</v>
      </c>
      <c r="F103" s="47">
        <f t="shared" si="0"/>
        <v>0</v>
      </c>
    </row>
    <row r="104" spans="1:6" s="48" customFormat="1" ht="25.5" customHeight="1">
      <c r="A104" s="50" t="s">
        <v>58</v>
      </c>
      <c r="B104" s="53" t="s">
        <v>36</v>
      </c>
      <c r="C104" s="52" t="s">
        <v>278</v>
      </c>
      <c r="D104" s="51">
        <f>D105</f>
        <v>15000</v>
      </c>
      <c r="E104" s="51">
        <f>E105+E111</f>
        <v>3720</v>
      </c>
      <c r="F104" s="47">
        <f t="shared" si="0"/>
        <v>11280</v>
      </c>
    </row>
    <row r="105" spans="1:6" s="48" customFormat="1" ht="18.75" customHeight="1">
      <c r="A105" s="50" t="s">
        <v>39</v>
      </c>
      <c r="B105" s="53" t="s">
        <v>36</v>
      </c>
      <c r="C105" s="52" t="s">
        <v>277</v>
      </c>
      <c r="D105" s="51">
        <f>D106+D109</f>
        <v>15000</v>
      </c>
      <c r="E105" s="51">
        <f>E106+E109</f>
        <v>3720</v>
      </c>
      <c r="F105" s="47">
        <f t="shared" si="0"/>
        <v>11280</v>
      </c>
    </row>
    <row r="106" spans="1:6" s="48" customFormat="1" ht="19.5" customHeight="1" hidden="1">
      <c r="A106" s="50" t="s">
        <v>44</v>
      </c>
      <c r="B106" s="53" t="s">
        <v>36</v>
      </c>
      <c r="C106" s="52" t="s">
        <v>276</v>
      </c>
      <c r="D106" s="51">
        <f>D107+D108</f>
        <v>0</v>
      </c>
      <c r="E106" s="51">
        <f>E107+E108</f>
        <v>0</v>
      </c>
      <c r="F106" s="47">
        <f t="shared" si="0"/>
        <v>0</v>
      </c>
    </row>
    <row r="107" spans="1:6" s="48" customFormat="1" ht="25.5" customHeight="1" hidden="1">
      <c r="A107" s="50" t="s">
        <v>48</v>
      </c>
      <c r="B107" s="53" t="s">
        <v>36</v>
      </c>
      <c r="C107" s="52" t="s">
        <v>275</v>
      </c>
      <c r="D107" s="51">
        <v>0</v>
      </c>
      <c r="E107" s="51">
        <v>0</v>
      </c>
      <c r="F107" s="47">
        <f t="shared" si="0"/>
        <v>0</v>
      </c>
    </row>
    <row r="108" spans="1:6" s="48" customFormat="1" ht="25.5" customHeight="1" hidden="1">
      <c r="A108" s="50" t="s">
        <v>156</v>
      </c>
      <c r="B108" s="53" t="s">
        <v>36</v>
      </c>
      <c r="C108" s="52" t="s">
        <v>317</v>
      </c>
      <c r="D108" s="51">
        <v>0</v>
      </c>
      <c r="E108" s="51">
        <v>0</v>
      </c>
      <c r="F108" s="47">
        <f>D108-E108</f>
        <v>0</v>
      </c>
    </row>
    <row r="109" spans="1:6" s="48" customFormat="1" ht="26.25" customHeight="1">
      <c r="A109" s="50" t="s">
        <v>51</v>
      </c>
      <c r="B109" s="53" t="s">
        <v>36</v>
      </c>
      <c r="C109" s="52" t="s">
        <v>274</v>
      </c>
      <c r="D109" s="51">
        <f>D110+D111</f>
        <v>15000</v>
      </c>
      <c r="E109" s="51">
        <f>E111+E110</f>
        <v>3720</v>
      </c>
      <c r="F109" s="47">
        <f>D109-E109</f>
        <v>11280</v>
      </c>
    </row>
    <row r="110" spans="1:6" s="48" customFormat="1" ht="28.5" customHeight="1">
      <c r="A110" s="50" t="s">
        <v>137</v>
      </c>
      <c r="B110" s="53" t="s">
        <v>36</v>
      </c>
      <c r="C110" s="52" t="s">
        <v>273</v>
      </c>
      <c r="D110" s="51">
        <v>3720</v>
      </c>
      <c r="E110" s="51">
        <v>3720</v>
      </c>
      <c r="F110" s="47">
        <f t="shared" si="0"/>
        <v>0</v>
      </c>
    </row>
    <row r="111" spans="1:6" s="48" customFormat="1" ht="28.5" customHeight="1">
      <c r="A111" s="50" t="s">
        <v>52</v>
      </c>
      <c r="B111" s="53" t="s">
        <v>36</v>
      </c>
      <c r="C111" s="52" t="s">
        <v>272</v>
      </c>
      <c r="D111" s="51">
        <v>11280</v>
      </c>
      <c r="E111" s="51">
        <v>0</v>
      </c>
      <c r="F111" s="47">
        <f t="shared" si="0"/>
        <v>11280</v>
      </c>
    </row>
    <row r="112" spans="1:6" s="48" customFormat="1" ht="12.75">
      <c r="A112" s="50" t="s">
        <v>174</v>
      </c>
      <c r="B112" s="53" t="s">
        <v>36</v>
      </c>
      <c r="C112" s="52" t="s">
        <v>130</v>
      </c>
      <c r="D112" s="51">
        <f>D113</f>
        <v>947472.49</v>
      </c>
      <c r="E112" s="51">
        <f>E113+E154</f>
        <v>882005.76</v>
      </c>
      <c r="F112" s="47">
        <f t="shared" si="0"/>
        <v>65466.72999999998</v>
      </c>
    </row>
    <row r="113" spans="1:6" s="48" customFormat="1" ht="12" customHeight="1">
      <c r="A113" s="50" t="s">
        <v>188</v>
      </c>
      <c r="B113" s="53" t="s">
        <v>36</v>
      </c>
      <c r="C113" s="52" t="s">
        <v>189</v>
      </c>
      <c r="D113" s="51">
        <f>D114+D120+D124+D153</f>
        <v>947472.49</v>
      </c>
      <c r="E113" s="51">
        <f>E114+E120+E124</f>
        <v>882005.76</v>
      </c>
      <c r="F113" s="47">
        <f t="shared" si="0"/>
        <v>65466.72999999998</v>
      </c>
    </row>
    <row r="114" spans="1:6" s="48" customFormat="1" ht="48.75" customHeight="1">
      <c r="A114" s="50" t="s">
        <v>261</v>
      </c>
      <c r="B114" s="53" t="s">
        <v>36</v>
      </c>
      <c r="C114" s="52" t="s">
        <v>387</v>
      </c>
      <c r="D114" s="51">
        <f>D115</f>
        <v>9540</v>
      </c>
      <c r="E114" s="51">
        <f>E115</f>
        <v>7155</v>
      </c>
      <c r="F114" s="47">
        <f t="shared" si="0"/>
        <v>2385</v>
      </c>
    </row>
    <row r="115" spans="1:6" s="48" customFormat="1" ht="71.25" customHeight="1">
      <c r="A115" s="83" t="s">
        <v>300</v>
      </c>
      <c r="B115" s="53" t="s">
        <v>36</v>
      </c>
      <c r="C115" s="52" t="s">
        <v>386</v>
      </c>
      <c r="D115" s="51">
        <f>D117</f>
        <v>9540</v>
      </c>
      <c r="E115" s="51">
        <f>E117</f>
        <v>7155</v>
      </c>
      <c r="F115" s="47">
        <f t="shared" si="0"/>
        <v>2385</v>
      </c>
    </row>
    <row r="116" spans="1:6" s="48" customFormat="1" ht="13.5" customHeight="1">
      <c r="A116" s="50" t="s">
        <v>39</v>
      </c>
      <c r="B116" s="53" t="s">
        <v>36</v>
      </c>
      <c r="C116" s="52" t="s">
        <v>385</v>
      </c>
      <c r="D116" s="51">
        <f>D117</f>
        <v>9540</v>
      </c>
      <c r="E116" s="51">
        <f>E117</f>
        <v>7155</v>
      </c>
      <c r="F116" s="47">
        <f>D116-E116</f>
        <v>2385</v>
      </c>
    </row>
    <row r="117" spans="1:6" s="48" customFormat="1" ht="0.75" customHeight="1" hidden="1">
      <c r="A117" s="50" t="s">
        <v>253</v>
      </c>
      <c r="B117" s="53" t="s">
        <v>36</v>
      </c>
      <c r="C117" s="52" t="s">
        <v>301</v>
      </c>
      <c r="D117" s="51">
        <f>D118+D119</f>
        <v>9540</v>
      </c>
      <c r="E117" s="51">
        <f>E118+E119</f>
        <v>7155</v>
      </c>
      <c r="F117" s="47">
        <f>D117-E117</f>
        <v>2385</v>
      </c>
    </row>
    <row r="118" spans="1:6" s="48" customFormat="1" ht="12.75" customHeight="1">
      <c r="A118" s="50" t="s">
        <v>302</v>
      </c>
      <c r="B118" s="53" t="s">
        <v>36</v>
      </c>
      <c r="C118" s="52" t="s">
        <v>384</v>
      </c>
      <c r="D118" s="51">
        <v>3975</v>
      </c>
      <c r="E118" s="51">
        <v>2385</v>
      </c>
      <c r="F118" s="47">
        <f>D118-E118</f>
        <v>1590</v>
      </c>
    </row>
    <row r="119" spans="1:6" s="48" customFormat="1" ht="37.5" customHeight="1">
      <c r="A119" s="50" t="s">
        <v>184</v>
      </c>
      <c r="B119" s="53" t="s">
        <v>36</v>
      </c>
      <c r="C119" s="52" t="s">
        <v>383</v>
      </c>
      <c r="D119" s="51">
        <v>5565</v>
      </c>
      <c r="E119" s="51">
        <v>4770</v>
      </c>
      <c r="F119" s="47">
        <f>D119-E119</f>
        <v>795</v>
      </c>
    </row>
    <row r="120" spans="1:6" s="48" customFormat="1" ht="37.5" customHeight="1">
      <c r="A120" s="50" t="s">
        <v>253</v>
      </c>
      <c r="B120" s="53" t="s">
        <v>36</v>
      </c>
      <c r="C120" s="52" t="s">
        <v>402</v>
      </c>
      <c r="D120" s="51">
        <f>D121+D122+D123</f>
        <v>39432.490000000005</v>
      </c>
      <c r="E120" s="51">
        <f>E121+E122+E123</f>
        <v>39432.490000000005</v>
      </c>
      <c r="F120" s="47">
        <f>D120-E120</f>
        <v>0</v>
      </c>
    </row>
    <row r="121" spans="1:6" s="48" customFormat="1" ht="12" customHeight="1">
      <c r="A121" s="50" t="s">
        <v>47</v>
      </c>
      <c r="B121" s="53" t="s">
        <v>36</v>
      </c>
      <c r="C121" s="52" t="s">
        <v>403</v>
      </c>
      <c r="D121" s="51">
        <v>20695.49</v>
      </c>
      <c r="E121" s="51">
        <v>20695.49</v>
      </c>
      <c r="F121" s="47">
        <f t="shared" si="0"/>
        <v>0</v>
      </c>
    </row>
    <row r="122" spans="1:6" s="48" customFormat="1" ht="12.75" customHeight="1" hidden="1">
      <c r="A122" s="50" t="s">
        <v>49</v>
      </c>
      <c r="B122" s="53" t="s">
        <v>36</v>
      </c>
      <c r="C122" s="52" t="s">
        <v>404</v>
      </c>
      <c r="D122" s="51">
        <v>0</v>
      </c>
      <c r="E122" s="51">
        <v>0</v>
      </c>
      <c r="F122" s="47">
        <f t="shared" si="0"/>
        <v>0</v>
      </c>
    </row>
    <row r="123" spans="1:6" s="48" customFormat="1" ht="12.75" customHeight="1">
      <c r="A123" s="50" t="s">
        <v>50</v>
      </c>
      <c r="B123" s="53" t="s">
        <v>36</v>
      </c>
      <c r="C123" s="52" t="s">
        <v>405</v>
      </c>
      <c r="D123" s="51">
        <v>18737</v>
      </c>
      <c r="E123" s="51">
        <v>18737</v>
      </c>
      <c r="F123" s="47">
        <f t="shared" si="0"/>
        <v>0</v>
      </c>
    </row>
    <row r="124" spans="1:6" s="48" customFormat="1" ht="33.75">
      <c r="A124" s="50" t="s">
        <v>253</v>
      </c>
      <c r="B124" s="53" t="s">
        <v>36</v>
      </c>
      <c r="C124" s="52" t="s">
        <v>388</v>
      </c>
      <c r="D124" s="51">
        <f>D125+D129+D135+D134</f>
        <v>893500</v>
      </c>
      <c r="E124" s="51">
        <f>E125+E129+E134+E135</f>
        <v>835418.27</v>
      </c>
      <c r="F124" s="47">
        <f t="shared" si="0"/>
        <v>58081.72999999998</v>
      </c>
    </row>
    <row r="125" spans="1:6" s="48" customFormat="1" ht="22.5">
      <c r="A125" s="50" t="s">
        <v>40</v>
      </c>
      <c r="B125" s="53" t="s">
        <v>36</v>
      </c>
      <c r="C125" s="52" t="s">
        <v>389</v>
      </c>
      <c r="D125" s="51">
        <f>D126+D128+D127</f>
        <v>577300</v>
      </c>
      <c r="E125" s="51">
        <f>E126+E128+E127</f>
        <v>576869.55</v>
      </c>
      <c r="F125" s="47">
        <f aca="true" t="shared" si="5" ref="F125:F161">D125-E125</f>
        <v>430.44999999995343</v>
      </c>
    </row>
    <row r="126" spans="1:6" s="48" customFormat="1" ht="11.25" customHeight="1">
      <c r="A126" s="50" t="s">
        <v>41</v>
      </c>
      <c r="B126" s="53" t="s">
        <v>36</v>
      </c>
      <c r="C126" s="52" t="s">
        <v>399</v>
      </c>
      <c r="D126" s="51">
        <v>441300</v>
      </c>
      <c r="E126" s="51">
        <v>440987.66</v>
      </c>
      <c r="F126" s="47">
        <f t="shared" si="5"/>
        <v>312.3400000000256</v>
      </c>
    </row>
    <row r="127" spans="1:6" s="48" customFormat="1" ht="16.5" customHeight="1" hidden="1">
      <c r="A127" s="50" t="s">
        <v>43</v>
      </c>
      <c r="B127" s="53" t="s">
        <v>36</v>
      </c>
      <c r="C127" s="52" t="s">
        <v>358</v>
      </c>
      <c r="D127" s="51">
        <v>0</v>
      </c>
      <c r="E127" s="51">
        <v>0</v>
      </c>
      <c r="F127" s="47">
        <f t="shared" si="5"/>
        <v>0</v>
      </c>
    </row>
    <row r="128" spans="1:6" s="48" customFormat="1" ht="22.5">
      <c r="A128" s="50" t="s">
        <v>42</v>
      </c>
      <c r="B128" s="53" t="s">
        <v>36</v>
      </c>
      <c r="C128" s="52" t="s">
        <v>398</v>
      </c>
      <c r="D128" s="51">
        <v>136000</v>
      </c>
      <c r="E128" s="51">
        <v>135881.89</v>
      </c>
      <c r="F128" s="47">
        <f t="shared" si="5"/>
        <v>118.10999999998603</v>
      </c>
    </row>
    <row r="129" spans="1:6" s="48" customFormat="1" ht="12.75">
      <c r="A129" s="50" t="s">
        <v>44</v>
      </c>
      <c r="B129" s="53" t="s">
        <v>36</v>
      </c>
      <c r="C129" s="52" t="s">
        <v>390</v>
      </c>
      <c r="D129" s="51">
        <f>D131+D132+D133</f>
        <v>216950</v>
      </c>
      <c r="E129" s="51">
        <f>E131+E132+E133</f>
        <v>168943.72</v>
      </c>
      <c r="F129" s="47">
        <f t="shared" si="5"/>
        <v>48006.28</v>
      </c>
    </row>
    <row r="130" spans="1:6" s="48" customFormat="1" ht="12.75" customHeight="1" hidden="1">
      <c r="A130" s="50" t="s">
        <v>46</v>
      </c>
      <c r="B130" s="53" t="s">
        <v>36</v>
      </c>
      <c r="C130" s="52" t="s">
        <v>131</v>
      </c>
      <c r="D130" s="51">
        <v>0</v>
      </c>
      <c r="E130" s="51">
        <v>0</v>
      </c>
      <c r="F130" s="47">
        <f t="shared" si="5"/>
        <v>0</v>
      </c>
    </row>
    <row r="131" spans="1:6" s="48" customFormat="1" ht="12.75">
      <c r="A131" s="50" t="s">
        <v>47</v>
      </c>
      <c r="B131" s="53" t="s">
        <v>36</v>
      </c>
      <c r="C131" s="52" t="s">
        <v>397</v>
      </c>
      <c r="D131" s="51">
        <v>129300</v>
      </c>
      <c r="E131" s="51">
        <v>113787.04</v>
      </c>
      <c r="F131" s="77">
        <f t="shared" si="5"/>
        <v>15512.960000000006</v>
      </c>
    </row>
    <row r="132" spans="1:6" s="48" customFormat="1" ht="22.5">
      <c r="A132" s="50" t="s">
        <v>48</v>
      </c>
      <c r="B132" s="53" t="s">
        <v>36</v>
      </c>
      <c r="C132" s="52" t="s">
        <v>391</v>
      </c>
      <c r="D132" s="51">
        <v>68000</v>
      </c>
      <c r="E132" s="51">
        <v>46825.21</v>
      </c>
      <c r="F132" s="47">
        <f t="shared" si="5"/>
        <v>21174.79</v>
      </c>
    </row>
    <row r="133" spans="1:6" s="48" customFormat="1" ht="12.75">
      <c r="A133" s="50" t="s">
        <v>49</v>
      </c>
      <c r="B133" s="53" t="s">
        <v>36</v>
      </c>
      <c r="C133" s="52" t="s">
        <v>396</v>
      </c>
      <c r="D133" s="51">
        <v>19650</v>
      </c>
      <c r="E133" s="51">
        <v>8331.47</v>
      </c>
      <c r="F133" s="47">
        <f t="shared" si="5"/>
        <v>11318.53</v>
      </c>
    </row>
    <row r="134" spans="1:6" s="48" customFormat="1" ht="12.75">
      <c r="A134" s="50" t="s">
        <v>50</v>
      </c>
      <c r="B134" s="53" t="s">
        <v>36</v>
      </c>
      <c r="C134" s="52" t="s">
        <v>392</v>
      </c>
      <c r="D134" s="51">
        <v>70250</v>
      </c>
      <c r="E134" s="51">
        <v>69711</v>
      </c>
      <c r="F134" s="47">
        <f t="shared" si="5"/>
        <v>539</v>
      </c>
    </row>
    <row r="135" spans="1:6" s="48" customFormat="1" ht="21.75" customHeight="1">
      <c r="A135" s="50" t="s">
        <v>51</v>
      </c>
      <c r="B135" s="53" t="s">
        <v>36</v>
      </c>
      <c r="C135" s="52" t="s">
        <v>393</v>
      </c>
      <c r="D135" s="51">
        <f>D136+D137</f>
        <v>29000</v>
      </c>
      <c r="E135" s="51">
        <f>E136+E137</f>
        <v>19894</v>
      </c>
      <c r="F135" s="51">
        <f>F136+F137</f>
        <v>9106</v>
      </c>
    </row>
    <row r="136" spans="1:6" s="48" customFormat="1" ht="22.5" customHeight="1">
      <c r="A136" s="50" t="s">
        <v>54</v>
      </c>
      <c r="B136" s="53" t="s">
        <v>36</v>
      </c>
      <c r="C136" s="52" t="s">
        <v>395</v>
      </c>
      <c r="D136" s="51">
        <v>20000</v>
      </c>
      <c r="E136" s="51">
        <v>16455</v>
      </c>
      <c r="F136" s="47">
        <f t="shared" si="5"/>
        <v>3545</v>
      </c>
    </row>
    <row r="137" spans="1:6" s="48" customFormat="1" ht="22.5">
      <c r="A137" s="50" t="s">
        <v>52</v>
      </c>
      <c r="B137" s="53" t="s">
        <v>36</v>
      </c>
      <c r="C137" s="52" t="s">
        <v>394</v>
      </c>
      <c r="D137" s="51">
        <v>9000</v>
      </c>
      <c r="E137" s="51">
        <v>3439</v>
      </c>
      <c r="F137" s="47">
        <f t="shared" si="5"/>
        <v>5561</v>
      </c>
    </row>
    <row r="138" spans="1:6" s="48" customFormat="1" ht="33.75" hidden="1">
      <c r="A138" s="50" t="s">
        <v>253</v>
      </c>
      <c r="B138" s="53" t="s">
        <v>36</v>
      </c>
      <c r="C138" s="52" t="s">
        <v>254</v>
      </c>
      <c r="D138" s="51">
        <f>D140+D143+D147+D148</f>
        <v>0</v>
      </c>
      <c r="E138" s="51">
        <f>E140+E143+E147+E148</f>
        <v>0</v>
      </c>
      <c r="F138" s="47">
        <f t="shared" si="5"/>
        <v>0</v>
      </c>
    </row>
    <row r="139" spans="1:6" s="48" customFormat="1" ht="12.75" hidden="1">
      <c r="A139" s="50" t="s">
        <v>39</v>
      </c>
      <c r="B139" s="53" t="s">
        <v>36</v>
      </c>
      <c r="C139" s="52" t="s">
        <v>132</v>
      </c>
      <c r="D139" s="51"/>
      <c r="E139" s="51">
        <f>E140+E143+E147</f>
        <v>0</v>
      </c>
      <c r="F139" s="47">
        <f t="shared" si="5"/>
        <v>0</v>
      </c>
    </row>
    <row r="140" spans="1:6" s="48" customFormat="1" ht="22.5" hidden="1">
      <c r="A140" s="50" t="s">
        <v>40</v>
      </c>
      <c r="B140" s="53" t="s">
        <v>36</v>
      </c>
      <c r="C140" s="52" t="s">
        <v>255</v>
      </c>
      <c r="D140" s="51">
        <f>D141+D142</f>
        <v>0</v>
      </c>
      <c r="E140" s="51">
        <f>E141+E142</f>
        <v>0</v>
      </c>
      <c r="F140" s="47">
        <f t="shared" si="5"/>
        <v>0</v>
      </c>
    </row>
    <row r="141" spans="1:6" s="48" customFormat="1" ht="12.75" hidden="1">
      <c r="A141" s="50" t="s">
        <v>41</v>
      </c>
      <c r="B141" s="53" t="s">
        <v>36</v>
      </c>
      <c r="C141" s="52" t="s">
        <v>256</v>
      </c>
      <c r="D141" s="51">
        <v>0</v>
      </c>
      <c r="E141" s="51">
        <v>0</v>
      </c>
      <c r="F141" s="47">
        <f t="shared" si="5"/>
        <v>0</v>
      </c>
    </row>
    <row r="142" spans="1:6" s="48" customFormat="1" ht="22.5" hidden="1">
      <c r="A142" s="50" t="s">
        <v>42</v>
      </c>
      <c r="B142" s="53" t="s">
        <v>36</v>
      </c>
      <c r="C142" s="52" t="s">
        <v>257</v>
      </c>
      <c r="D142" s="51">
        <v>0</v>
      </c>
      <c r="E142" s="51">
        <v>0</v>
      </c>
      <c r="F142" s="47">
        <f t="shared" si="5"/>
        <v>0</v>
      </c>
    </row>
    <row r="143" spans="1:6" s="48" customFormat="1" ht="12.75" customHeight="1" hidden="1">
      <c r="A143" s="50" t="s">
        <v>44</v>
      </c>
      <c r="B143" s="53" t="s">
        <v>36</v>
      </c>
      <c r="C143" s="52" t="s">
        <v>258</v>
      </c>
      <c r="D143" s="51">
        <v>0</v>
      </c>
      <c r="E143" s="51">
        <f>E146</f>
        <v>0</v>
      </c>
      <c r="F143" s="47">
        <f t="shared" si="5"/>
        <v>0</v>
      </c>
    </row>
    <row r="144" spans="1:6" s="48" customFormat="1" ht="12.75" hidden="1">
      <c r="A144" s="50" t="s">
        <v>47</v>
      </c>
      <c r="B144" s="53" t="s">
        <v>36</v>
      </c>
      <c r="C144" s="52" t="s">
        <v>133</v>
      </c>
      <c r="D144" s="51">
        <v>0</v>
      </c>
      <c r="E144" s="51">
        <v>0</v>
      </c>
      <c r="F144" s="47">
        <f t="shared" si="5"/>
        <v>0</v>
      </c>
    </row>
    <row r="145" spans="1:6" s="48" customFormat="1" ht="22.5" hidden="1">
      <c r="A145" s="50" t="s">
        <v>48</v>
      </c>
      <c r="B145" s="53" t="s">
        <v>36</v>
      </c>
      <c r="C145" s="52" t="s">
        <v>134</v>
      </c>
      <c r="D145" s="51">
        <v>0</v>
      </c>
      <c r="E145" s="51">
        <v>0</v>
      </c>
      <c r="F145" s="47">
        <f t="shared" si="5"/>
        <v>0</v>
      </c>
    </row>
    <row r="146" spans="1:6" s="48" customFormat="1" ht="12.75" hidden="1">
      <c r="A146" s="50" t="s">
        <v>49</v>
      </c>
      <c r="B146" s="53" t="s">
        <v>36</v>
      </c>
      <c r="C146" s="52" t="s">
        <v>259</v>
      </c>
      <c r="D146" s="51">
        <v>0</v>
      </c>
      <c r="E146" s="51">
        <v>0</v>
      </c>
      <c r="F146" s="47">
        <f t="shared" si="5"/>
        <v>0</v>
      </c>
    </row>
    <row r="147" spans="1:6" s="48" customFormat="1" ht="12.75" hidden="1">
      <c r="A147" s="50" t="s">
        <v>50</v>
      </c>
      <c r="B147" s="53" t="s">
        <v>36</v>
      </c>
      <c r="C147" s="52" t="s">
        <v>287</v>
      </c>
      <c r="D147" s="51">
        <v>0</v>
      </c>
      <c r="E147" s="51">
        <v>0</v>
      </c>
      <c r="F147" s="47">
        <f t="shared" si="5"/>
        <v>0</v>
      </c>
    </row>
    <row r="148" spans="1:6" s="48" customFormat="1" ht="24" customHeight="1" hidden="1">
      <c r="A148" s="50" t="s">
        <v>51</v>
      </c>
      <c r="B148" s="53" t="s">
        <v>36</v>
      </c>
      <c r="C148" s="52" t="s">
        <v>260</v>
      </c>
      <c r="D148" s="51">
        <f>D149+D150</f>
        <v>0</v>
      </c>
      <c r="E148" s="51">
        <f>E149+E150</f>
        <v>0</v>
      </c>
      <c r="F148" s="47">
        <f t="shared" si="5"/>
        <v>0</v>
      </c>
    </row>
    <row r="149" spans="1:6" s="48" customFormat="1" ht="27" customHeight="1" hidden="1">
      <c r="A149" s="50" t="s">
        <v>54</v>
      </c>
      <c r="B149" s="53" t="s">
        <v>36</v>
      </c>
      <c r="C149" s="52" t="s">
        <v>293</v>
      </c>
      <c r="D149" s="51">
        <v>0</v>
      </c>
      <c r="E149" s="51">
        <v>0</v>
      </c>
      <c r="F149" s="47">
        <f t="shared" si="5"/>
        <v>0</v>
      </c>
    </row>
    <row r="150" spans="1:6" s="48" customFormat="1" ht="24" customHeight="1" hidden="1">
      <c r="A150" s="50" t="s">
        <v>52</v>
      </c>
      <c r="B150" s="53" t="s">
        <v>36</v>
      </c>
      <c r="C150" s="52" t="s">
        <v>288</v>
      </c>
      <c r="D150" s="51">
        <v>0</v>
      </c>
      <c r="E150" s="51">
        <v>0</v>
      </c>
      <c r="F150" s="47">
        <f t="shared" si="5"/>
        <v>0</v>
      </c>
    </row>
    <row r="151" spans="1:6" s="48" customFormat="1" ht="22.5" hidden="1">
      <c r="A151" s="50" t="s">
        <v>59</v>
      </c>
      <c r="B151" s="53" t="s">
        <v>36</v>
      </c>
      <c r="C151" s="52" t="s">
        <v>135</v>
      </c>
      <c r="D151" s="51" t="e">
        <f>#REF!</f>
        <v>#REF!</v>
      </c>
      <c r="E151" s="51" t="e">
        <f>#REF!</f>
        <v>#REF!</v>
      </c>
      <c r="F151" s="47" t="e">
        <f t="shared" si="5"/>
        <v>#REF!</v>
      </c>
    </row>
    <row r="152" spans="1:6" s="48" customFormat="1" ht="28.5" customHeight="1" hidden="1">
      <c r="A152" s="50" t="s">
        <v>39</v>
      </c>
      <c r="B152" s="53" t="s">
        <v>36</v>
      </c>
      <c r="C152" s="52" t="s">
        <v>187</v>
      </c>
      <c r="D152" s="51">
        <f aca="true" t="shared" si="6" ref="D152:E155">D153</f>
        <v>5000</v>
      </c>
      <c r="E152" s="51">
        <f t="shared" si="6"/>
        <v>0</v>
      </c>
      <c r="F152" s="47">
        <f t="shared" si="5"/>
        <v>5000</v>
      </c>
    </row>
    <row r="153" spans="1:6" s="48" customFormat="1" ht="83.25" customHeight="1">
      <c r="A153" s="50" t="s">
        <v>297</v>
      </c>
      <c r="B153" s="53" t="s">
        <v>36</v>
      </c>
      <c r="C153" s="52" t="s">
        <v>412</v>
      </c>
      <c r="D153" s="51">
        <f t="shared" si="6"/>
        <v>5000</v>
      </c>
      <c r="E153" s="51">
        <f t="shared" si="6"/>
        <v>0</v>
      </c>
      <c r="F153" s="47">
        <f t="shared" si="5"/>
        <v>5000</v>
      </c>
    </row>
    <row r="154" spans="1:6" s="48" customFormat="1" ht="30" customHeight="1">
      <c r="A154" s="50" t="s">
        <v>296</v>
      </c>
      <c r="B154" s="53" t="s">
        <v>36</v>
      </c>
      <c r="C154" s="52" t="s">
        <v>413</v>
      </c>
      <c r="D154" s="51">
        <f t="shared" si="6"/>
        <v>5000</v>
      </c>
      <c r="E154" s="51">
        <f t="shared" si="6"/>
        <v>0</v>
      </c>
      <c r="F154" s="47">
        <f t="shared" si="5"/>
        <v>5000</v>
      </c>
    </row>
    <row r="155" spans="1:6" s="48" customFormat="1" ht="37.5" customHeight="1">
      <c r="A155" s="50" t="s">
        <v>253</v>
      </c>
      <c r="B155" s="53" t="s">
        <v>36</v>
      </c>
      <c r="C155" s="52" t="s">
        <v>414</v>
      </c>
      <c r="D155" s="51">
        <f t="shared" si="6"/>
        <v>5000</v>
      </c>
      <c r="E155" s="51">
        <f t="shared" si="6"/>
        <v>0</v>
      </c>
      <c r="F155" s="47">
        <f t="shared" si="5"/>
        <v>5000</v>
      </c>
    </row>
    <row r="156" spans="1:6" s="48" customFormat="1" ht="23.25" customHeight="1">
      <c r="A156" s="50" t="s">
        <v>52</v>
      </c>
      <c r="B156" s="53" t="s">
        <v>36</v>
      </c>
      <c r="C156" s="52" t="s">
        <v>415</v>
      </c>
      <c r="D156" s="51">
        <v>5000</v>
      </c>
      <c r="E156" s="51">
        <v>0</v>
      </c>
      <c r="F156" s="47">
        <f t="shared" si="5"/>
        <v>5000</v>
      </c>
    </row>
    <row r="157" spans="1:6" s="48" customFormat="1" ht="16.5" customHeight="1">
      <c r="A157" s="50" t="s">
        <v>183</v>
      </c>
      <c r="B157" s="53" t="s">
        <v>36</v>
      </c>
      <c r="C157" s="52" t="s">
        <v>96</v>
      </c>
      <c r="D157" s="51">
        <f aca="true" t="shared" si="7" ref="D157:E160">D158</f>
        <v>43000</v>
      </c>
      <c r="E157" s="51">
        <f t="shared" si="7"/>
        <v>38672.65</v>
      </c>
      <c r="F157" s="47">
        <f t="shared" si="5"/>
        <v>4327.3499999999985</v>
      </c>
    </row>
    <row r="158" spans="1:6" s="48" customFormat="1" ht="12.75" customHeight="1">
      <c r="A158" s="50" t="s">
        <v>185</v>
      </c>
      <c r="B158" s="53" t="s">
        <v>36</v>
      </c>
      <c r="C158" s="52" t="s">
        <v>186</v>
      </c>
      <c r="D158" s="51">
        <f t="shared" si="7"/>
        <v>43000</v>
      </c>
      <c r="E158" s="51">
        <f t="shared" si="7"/>
        <v>38672.65</v>
      </c>
      <c r="F158" s="47">
        <f t="shared" si="5"/>
        <v>4327.3499999999985</v>
      </c>
    </row>
    <row r="159" spans="1:6" s="48" customFormat="1" ht="21.75" customHeight="1">
      <c r="A159" s="50" t="s">
        <v>263</v>
      </c>
      <c r="B159" s="53" t="s">
        <v>36</v>
      </c>
      <c r="C159" s="52" t="s">
        <v>262</v>
      </c>
      <c r="D159" s="51">
        <f t="shared" si="7"/>
        <v>43000</v>
      </c>
      <c r="E159" s="51">
        <f t="shared" si="7"/>
        <v>38672.65</v>
      </c>
      <c r="F159" s="47">
        <f t="shared" si="5"/>
        <v>4327.3499999999985</v>
      </c>
    </row>
    <row r="160" spans="1:6" s="48" customFormat="1" ht="15" customHeight="1">
      <c r="A160" s="50" t="s">
        <v>39</v>
      </c>
      <c r="B160" s="53" t="s">
        <v>36</v>
      </c>
      <c r="C160" s="52" t="s">
        <v>264</v>
      </c>
      <c r="D160" s="51">
        <f t="shared" si="7"/>
        <v>43000</v>
      </c>
      <c r="E160" s="51">
        <f t="shared" si="7"/>
        <v>38672.65</v>
      </c>
      <c r="F160" s="47">
        <f t="shared" si="5"/>
        <v>4327.3499999999985</v>
      </c>
    </row>
    <row r="161" spans="1:6" s="48" customFormat="1" ht="34.5" customHeight="1">
      <c r="A161" s="50" t="s">
        <v>184</v>
      </c>
      <c r="B161" s="53" t="s">
        <v>36</v>
      </c>
      <c r="C161" s="52" t="s">
        <v>265</v>
      </c>
      <c r="D161" s="51">
        <v>43000</v>
      </c>
      <c r="E161" s="51">
        <v>38672.65</v>
      </c>
      <c r="F161" s="47">
        <f t="shared" si="5"/>
        <v>4327.3499999999985</v>
      </c>
    </row>
    <row r="162" spans="1:6" s="48" customFormat="1" ht="24.75" customHeight="1">
      <c r="A162" s="50" t="s">
        <v>60</v>
      </c>
      <c r="B162" s="53" t="s">
        <v>37</v>
      </c>
      <c r="C162" s="52" t="s">
        <v>136</v>
      </c>
      <c r="D162" s="51">
        <f>Доходы!D16-Расходы!D7</f>
        <v>-83539.99000000022</v>
      </c>
      <c r="E162" s="51">
        <f>Доходы!E16-Расходы!E7</f>
        <v>-9064.629999999423</v>
      </c>
      <c r="F162" s="47">
        <f>D162-E162</f>
        <v>-74475.3600000008</v>
      </c>
    </row>
    <row r="163" spans="4:6" s="18" customFormat="1" ht="12.75">
      <c r="D163" s="26"/>
      <c r="E163" s="26"/>
      <c r="F163" s="26"/>
    </row>
    <row r="168" ht="12.75">
      <c r="D168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2"/>
  <sheetViews>
    <sheetView showGridLines="0" zoomScaleSheetLayoutView="100" zoomScalePageLayoutView="0" workbookViewId="0" topLeftCell="A1">
      <selection activeCell="A3" sqref="A3:F34"/>
    </sheetView>
  </sheetViews>
  <sheetFormatPr defaultColWidth="9.00390625" defaultRowHeight="12.75"/>
  <cols>
    <col min="1" max="1" width="32.00390625" style="0" customWidth="1"/>
    <col min="2" max="2" width="4.625" style="0" customWidth="1"/>
    <col min="3" max="3" width="23.00390625" style="0" customWidth="1"/>
    <col min="4" max="5" width="12.25390625" style="0" customWidth="1"/>
    <col min="6" max="6" width="13.625" style="0" customWidth="1"/>
    <col min="7" max="8" width="0.74609375" style="0" customWidth="1"/>
  </cols>
  <sheetData>
    <row r="1" spans="1:8" ht="15">
      <c r="A1" s="139"/>
      <c r="B1" s="139"/>
      <c r="C1" s="139"/>
      <c r="D1" s="139"/>
      <c r="E1" s="139"/>
      <c r="F1" s="139"/>
      <c r="G1" s="27"/>
      <c r="H1" s="27"/>
    </row>
    <row r="2" spans="1:8" ht="15">
      <c r="A2" s="85"/>
      <c r="B2" s="86"/>
      <c r="C2" s="87"/>
      <c r="D2" s="88"/>
      <c r="E2" s="89"/>
      <c r="F2" s="90" t="s">
        <v>318</v>
      </c>
      <c r="G2" s="27"/>
      <c r="H2" s="27"/>
    </row>
    <row r="3" spans="1:8" ht="12.75" customHeight="1">
      <c r="A3" s="91" t="s">
        <v>319</v>
      </c>
      <c r="C3" s="92"/>
      <c r="D3" s="93"/>
      <c r="E3" s="94"/>
      <c r="F3" s="95"/>
      <c r="G3" s="27"/>
      <c r="H3" s="27"/>
    </row>
    <row r="4" spans="1:8" ht="12.75" customHeight="1">
      <c r="A4" s="15"/>
      <c r="B4" s="96"/>
      <c r="C4" s="97"/>
      <c r="D4" s="98"/>
      <c r="E4" s="98"/>
      <c r="F4" s="97"/>
      <c r="G4" s="27"/>
      <c r="H4" s="27"/>
    </row>
    <row r="5" spans="1:8" ht="11.25" customHeight="1">
      <c r="A5" s="140" t="s">
        <v>5</v>
      </c>
      <c r="B5" s="126" t="s">
        <v>24</v>
      </c>
      <c r="C5" s="126" t="s">
        <v>320</v>
      </c>
      <c r="D5" s="131" t="s">
        <v>321</v>
      </c>
      <c r="E5" s="145" t="s">
        <v>14</v>
      </c>
      <c r="F5" s="135" t="s">
        <v>322</v>
      </c>
      <c r="G5" s="27"/>
      <c r="H5" s="27"/>
    </row>
    <row r="6" spans="1:8" ht="12.75">
      <c r="A6" s="141"/>
      <c r="B6" s="127"/>
      <c r="C6" s="143"/>
      <c r="D6" s="127"/>
      <c r="E6" s="146"/>
      <c r="F6" s="148"/>
      <c r="G6" s="40"/>
      <c r="H6" s="23"/>
    </row>
    <row r="7" spans="1:6" s="26" customFormat="1" ht="12.75">
      <c r="A7" s="141"/>
      <c r="B7" s="127"/>
      <c r="C7" s="143"/>
      <c r="D7" s="127"/>
      <c r="E7" s="146"/>
      <c r="F7" s="149"/>
    </row>
    <row r="8" spans="1:6" s="84" customFormat="1" ht="12.75">
      <c r="A8" s="141"/>
      <c r="B8" s="127"/>
      <c r="C8" s="143"/>
      <c r="D8" s="127"/>
      <c r="E8" s="146"/>
      <c r="F8" s="149"/>
    </row>
    <row r="9" spans="1:6" s="84" customFormat="1" ht="12.75">
      <c r="A9" s="142"/>
      <c r="B9" s="128"/>
      <c r="C9" s="144"/>
      <c r="D9" s="128"/>
      <c r="E9" s="147"/>
      <c r="F9" s="150"/>
    </row>
    <row r="10" spans="1:6" s="84" customFormat="1" ht="13.5" thickBot="1">
      <c r="A10" s="99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s="84" customFormat="1" ht="22.5">
      <c r="A11" s="100" t="s">
        <v>323</v>
      </c>
      <c r="B11" s="101">
        <v>500</v>
      </c>
      <c r="C11" s="102" t="s">
        <v>363</v>
      </c>
      <c r="D11" s="103">
        <f>D12</f>
        <v>83539.99000000022</v>
      </c>
      <c r="E11" s="103">
        <f>E12</f>
        <v>9064.629999999888</v>
      </c>
      <c r="F11" s="103">
        <f aca="true" t="shared" si="0" ref="F11:F20">D11-E11</f>
        <v>74475.36000000034</v>
      </c>
    </row>
    <row r="12" spans="1:6" s="84" customFormat="1" ht="22.5">
      <c r="A12" s="100" t="s">
        <v>324</v>
      </c>
      <c r="B12" s="104">
        <v>700</v>
      </c>
      <c r="C12" s="105" t="s">
        <v>325</v>
      </c>
      <c r="D12" s="106">
        <f>D13+D14</f>
        <v>83539.99000000022</v>
      </c>
      <c r="E12" s="106">
        <f>E13+E14</f>
        <v>9064.629999999888</v>
      </c>
      <c r="F12" s="103">
        <f t="shared" si="0"/>
        <v>74475.36000000034</v>
      </c>
    </row>
    <row r="13" spans="1:6" s="84" customFormat="1" ht="22.5">
      <c r="A13" s="107" t="s">
        <v>326</v>
      </c>
      <c r="B13" s="104">
        <v>700</v>
      </c>
      <c r="C13" s="105" t="s">
        <v>327</v>
      </c>
      <c r="D13" s="108">
        <f>D17</f>
        <v>-3394609</v>
      </c>
      <c r="E13" s="108">
        <f>E17</f>
        <v>-3034472.95</v>
      </c>
      <c r="F13" s="103">
        <f t="shared" si="0"/>
        <v>-360136.0499999998</v>
      </c>
    </row>
    <row r="14" spans="1:6" s="84" customFormat="1" ht="22.5">
      <c r="A14" s="107" t="s">
        <v>328</v>
      </c>
      <c r="B14" s="104">
        <v>700</v>
      </c>
      <c r="C14" s="105" t="s">
        <v>329</v>
      </c>
      <c r="D14" s="108">
        <f>D20</f>
        <v>3478148.99</v>
      </c>
      <c r="E14" s="108">
        <f>E18</f>
        <v>3043537.58</v>
      </c>
      <c r="F14" s="103">
        <f t="shared" si="0"/>
        <v>434611.41000000015</v>
      </c>
    </row>
    <row r="15" spans="1:6" s="84" customFormat="1" ht="22.5">
      <c r="A15" s="107" t="s">
        <v>330</v>
      </c>
      <c r="B15" s="104">
        <v>710</v>
      </c>
      <c r="C15" s="105" t="s">
        <v>331</v>
      </c>
      <c r="D15" s="108">
        <f>D16</f>
        <v>-3394609</v>
      </c>
      <c r="E15" s="108">
        <f>E16</f>
        <v>-3034472.95</v>
      </c>
      <c r="F15" s="103">
        <f t="shared" si="0"/>
        <v>-360136.0499999998</v>
      </c>
    </row>
    <row r="16" spans="1:6" s="84" customFormat="1" ht="22.5">
      <c r="A16" s="107" t="s">
        <v>332</v>
      </c>
      <c r="B16" s="104">
        <v>710</v>
      </c>
      <c r="C16" s="105" t="s">
        <v>333</v>
      </c>
      <c r="D16" s="108">
        <f>D17</f>
        <v>-3394609</v>
      </c>
      <c r="E16" s="108">
        <f>E17</f>
        <v>-3034472.95</v>
      </c>
      <c r="F16" s="103">
        <f t="shared" si="0"/>
        <v>-360136.0499999998</v>
      </c>
    </row>
    <row r="17" spans="1:6" s="84" customFormat="1" ht="21.75" customHeight="1">
      <c r="A17" s="107" t="s">
        <v>334</v>
      </c>
      <c r="B17" s="104">
        <v>710</v>
      </c>
      <c r="C17" s="105" t="s">
        <v>335</v>
      </c>
      <c r="D17" s="108">
        <v>-3394609</v>
      </c>
      <c r="E17" s="108">
        <v>-3034472.95</v>
      </c>
      <c r="F17" s="103">
        <f t="shared" si="0"/>
        <v>-360136.0499999998</v>
      </c>
    </row>
    <row r="18" spans="1:6" s="84" customFormat="1" ht="23.25" customHeight="1">
      <c r="A18" s="107" t="s">
        <v>336</v>
      </c>
      <c r="B18" s="104">
        <v>720</v>
      </c>
      <c r="C18" s="105" t="s">
        <v>337</v>
      </c>
      <c r="D18" s="108">
        <f>D19</f>
        <v>3478148.99</v>
      </c>
      <c r="E18" s="108">
        <f>E19</f>
        <v>3043537.58</v>
      </c>
      <c r="F18" s="103">
        <f t="shared" si="0"/>
        <v>434611.41000000015</v>
      </c>
    </row>
    <row r="19" spans="1:6" s="84" customFormat="1" ht="22.5">
      <c r="A19" s="107" t="s">
        <v>338</v>
      </c>
      <c r="B19" s="104">
        <v>720</v>
      </c>
      <c r="C19" s="105" t="s">
        <v>339</v>
      </c>
      <c r="D19" s="108">
        <f>D20</f>
        <v>3478148.99</v>
      </c>
      <c r="E19" s="108">
        <f>E20</f>
        <v>3043537.58</v>
      </c>
      <c r="F19" s="103">
        <f t="shared" si="0"/>
        <v>434611.41000000015</v>
      </c>
    </row>
    <row r="20" spans="1:6" s="84" customFormat="1" ht="24.75" customHeight="1">
      <c r="A20" s="107" t="s">
        <v>340</v>
      </c>
      <c r="B20" s="109" t="s">
        <v>341</v>
      </c>
      <c r="C20" s="105" t="s">
        <v>342</v>
      </c>
      <c r="D20" s="108">
        <v>3478148.99</v>
      </c>
      <c r="E20" s="108">
        <v>3043537.58</v>
      </c>
      <c r="F20" s="103">
        <f t="shared" si="0"/>
        <v>434611.41000000015</v>
      </c>
    </row>
    <row r="21" spans="1:6" s="84" customFormat="1" ht="12.75" customHeight="1">
      <c r="A21" s="18"/>
      <c r="B21" s="18"/>
      <c r="C21" s="18"/>
      <c r="D21" s="26"/>
      <c r="E21" s="26"/>
      <c r="F21" s="26"/>
    </row>
    <row r="22" spans="1:6" s="84" customFormat="1" ht="27.75" customHeight="1">
      <c r="A22" s="138" t="s">
        <v>351</v>
      </c>
      <c r="B22" s="138"/>
      <c r="C22" s="110" t="s">
        <v>343</v>
      </c>
      <c r="D22" s="26"/>
      <c r="E22" s="26"/>
      <c r="F22" s="26"/>
    </row>
    <row r="23" spans="1:6" s="84" customFormat="1" ht="12" customHeight="1">
      <c r="A23" s="111" t="s">
        <v>344</v>
      </c>
      <c r="B23" s="112"/>
      <c r="C23" s="111" t="s">
        <v>345</v>
      </c>
      <c r="D23" s="113"/>
      <c r="E23" s="114"/>
      <c r="F23" s="115"/>
    </row>
    <row r="24" spans="1:6" s="84" customFormat="1" ht="12.75">
      <c r="A24" s="116"/>
      <c r="B24" s="116"/>
      <c r="C24" s="116"/>
      <c r="D24" s="113"/>
      <c r="E24" s="114"/>
      <c r="F24" s="115"/>
    </row>
    <row r="25" spans="1:6" s="84" customFormat="1" ht="12.75" hidden="1">
      <c r="A25" s="116"/>
      <c r="B25" s="116"/>
      <c r="C25" s="116"/>
      <c r="D25" s="113"/>
      <c r="E25" s="114"/>
      <c r="F25" s="115"/>
    </row>
    <row r="26" spans="1:6" s="84" customFormat="1" ht="12.75">
      <c r="A26" s="86" t="s">
        <v>346</v>
      </c>
      <c r="B26" s="117"/>
      <c r="C26" s="117"/>
      <c r="D26" s="113"/>
      <c r="E26" s="114"/>
      <c r="F26" s="115"/>
    </row>
    <row r="27" spans="1:6" s="84" customFormat="1" ht="13.5" customHeight="1">
      <c r="A27" s="118" t="s">
        <v>347</v>
      </c>
      <c r="B27" s="118"/>
      <c r="C27" s="118" t="s">
        <v>348</v>
      </c>
      <c r="D27" s="113"/>
      <c r="E27" s="114"/>
      <c r="F27" s="115"/>
    </row>
    <row r="28" spans="1:6" s="84" customFormat="1" ht="11.25" customHeight="1">
      <c r="A28" s="111" t="s">
        <v>344</v>
      </c>
      <c r="B28" s="85"/>
      <c r="C28" s="111" t="s">
        <v>345</v>
      </c>
      <c r="D28" s="113"/>
      <c r="E28" s="114"/>
      <c r="F28" s="115"/>
    </row>
    <row r="29" spans="1:6" s="84" customFormat="1" ht="8.25" customHeight="1">
      <c r="A29" s="118"/>
      <c r="B29" s="118"/>
      <c r="C29" s="118"/>
      <c r="D29" s="113"/>
      <c r="E29" s="114"/>
      <c r="F29" s="115"/>
    </row>
    <row r="30" spans="1:6" s="84" customFormat="1" ht="24" customHeight="1">
      <c r="A30" s="6" t="s">
        <v>349</v>
      </c>
      <c r="B30" s="6"/>
      <c r="C30" s="119" t="s">
        <v>350</v>
      </c>
      <c r="D30" s="113"/>
      <c r="E30" s="114"/>
      <c r="F30" s="115"/>
    </row>
    <row r="31" spans="1:6" s="84" customFormat="1" ht="10.5" customHeight="1">
      <c r="A31" s="111" t="s">
        <v>344</v>
      </c>
      <c r="B31" s="85"/>
      <c r="C31" s="111" t="s">
        <v>345</v>
      </c>
      <c r="D31" s="113"/>
      <c r="E31" s="114"/>
      <c r="F31" s="115"/>
    </row>
    <row r="32" spans="1:6" s="84" customFormat="1" ht="2.25" customHeight="1">
      <c r="A32" s="6"/>
      <c r="B32" s="6"/>
      <c r="C32" s="85"/>
      <c r="D32" s="113"/>
      <c r="E32" s="114"/>
      <c r="F32" s="115"/>
    </row>
    <row r="33" spans="1:6" s="84" customFormat="1" ht="20.25" customHeight="1">
      <c r="A33" s="6" t="s">
        <v>423</v>
      </c>
      <c r="B33" s="116"/>
      <c r="C33" s="116"/>
      <c r="D33" s="26"/>
      <c r="E33" s="26"/>
      <c r="F33" s="26"/>
    </row>
    <row r="34" spans="1:6" s="84" customFormat="1" ht="17.25" customHeight="1">
      <c r="A34" s="120"/>
      <c r="B34" s="120"/>
      <c r="C34" s="121"/>
      <c r="D34" s="113"/>
      <c r="E34" s="114"/>
      <c r="F34" s="115"/>
    </row>
    <row r="35" spans="1:6" s="84" customFormat="1" ht="24.75" customHeight="1">
      <c r="A35" s="120"/>
      <c r="B35" s="120"/>
      <c r="C35" s="121"/>
      <c r="D35" s="113"/>
      <c r="E35" s="114"/>
      <c r="F35" s="115"/>
    </row>
    <row r="36" spans="1:6" s="84" customFormat="1" ht="20.25" customHeight="1">
      <c r="A36" s="120"/>
      <c r="B36" s="120"/>
      <c r="C36" s="121"/>
      <c r="D36" s="113"/>
      <c r="E36" s="114"/>
      <c r="F36" s="115"/>
    </row>
    <row r="37" spans="4:6" s="18" customFormat="1" ht="12.75">
      <c r="D37" s="26"/>
      <c r="E37" s="26"/>
      <c r="F37" s="26"/>
    </row>
    <row r="42" ht="12.75">
      <c r="D42" s="56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2014-10-01T08:27:16Z</cp:lastPrinted>
  <dcterms:created xsi:type="dcterms:W3CDTF">1999-06-18T11:49:53Z</dcterms:created>
  <dcterms:modified xsi:type="dcterms:W3CDTF">2015-02-16T19:03:38Z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